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smith\OneDrive\2020 Pricing\"/>
    </mc:Choice>
  </mc:AlternateContent>
  <xr:revisionPtr revIDLastSave="0" documentId="8_{A50AF4CE-977E-4D34-9B36-8BC49AEA79D9}" xr6:coauthVersionLast="45" xr6:coauthVersionMax="45" xr10:uidLastSave="{00000000-0000-0000-0000-000000000000}"/>
  <bookViews>
    <workbookView xWindow="-19308" yWindow="-108" windowWidth="19416" windowHeight="10440" firstSheet="1" activeTab="1" xr2:uid="{00000000-000D-0000-FFFF-FFFF00000000}"/>
  </bookViews>
  <sheets>
    <sheet name="Old Dealer Pricing" sheetId="1" state="hidden" r:id="rId1"/>
    <sheet name="SSL" sheetId="12" r:id="rId2"/>
  </sheets>
  <definedNames>
    <definedName name="_xlnm.Print_Area" localSheetId="0">'Old Dealer Pricing'!$A$1:$F$216</definedName>
    <definedName name="_xlnm.Print_Area" localSheetId="1">SSL!$A$1:$F$134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5" i="12" l="1"/>
  <c r="D122" i="12"/>
  <c r="D119" i="12"/>
  <c r="D116" i="12"/>
  <c r="D108" i="12"/>
  <c r="D106" i="12"/>
  <c r="D104" i="12"/>
  <c r="D102" i="12"/>
  <c r="D100" i="12"/>
  <c r="D69" i="12"/>
  <c r="D70" i="12" s="1"/>
  <c r="D67" i="12"/>
  <c r="D63" i="12"/>
  <c r="D64" i="12" s="1"/>
  <c r="D60" i="12"/>
  <c r="D61" i="12" s="1"/>
  <c r="D58" i="12"/>
  <c r="D51" i="12"/>
  <c r="D41" i="12"/>
  <c r="D42" i="12" s="1"/>
  <c r="D38" i="12"/>
  <c r="D39" i="12" s="1"/>
  <c r="D36" i="12"/>
  <c r="D33" i="12"/>
  <c r="D27" i="12"/>
  <c r="D24" i="12"/>
  <c r="D25" i="12" s="1"/>
  <c r="D22" i="12"/>
  <c r="D16" i="12"/>
  <c r="D94" i="12" s="1"/>
  <c r="D13" i="12"/>
  <c r="D14" i="12" s="1"/>
  <c r="D11" i="12"/>
  <c r="D7" i="12"/>
  <c r="D8" i="12" s="1"/>
  <c r="D96" i="12" l="1"/>
  <c r="D17" i="12"/>
  <c r="D28" i="12"/>
  <c r="D17" i="1" l="1"/>
  <c r="D58" i="1"/>
  <c r="D59" i="1" s="1"/>
  <c r="D147" i="1"/>
  <c r="D162" i="1"/>
  <c r="D26" i="1"/>
  <c r="D189" i="1"/>
  <c r="D186" i="1"/>
  <c r="D183" i="1"/>
  <c r="D180" i="1"/>
  <c r="D177" i="1"/>
  <c r="D174" i="1"/>
  <c r="D171" i="1"/>
  <c r="D152" i="1"/>
  <c r="D149" i="1"/>
  <c r="D71" i="1"/>
  <c r="D72" i="1" s="1"/>
  <c r="D36" i="1"/>
  <c r="D107" i="1" s="1"/>
  <c r="D19" i="1"/>
  <c r="D103" i="1" s="1"/>
  <c r="D61" i="1"/>
  <c r="D62" i="1" s="1"/>
  <c r="D74" i="1"/>
  <c r="D75" i="1" s="1"/>
  <c r="D33" i="1"/>
  <c r="D34" i="1" s="1"/>
  <c r="D22" i="1"/>
  <c r="D23" i="1" s="1"/>
  <c r="D13" i="1"/>
  <c r="D14" i="1" s="1"/>
  <c r="D135" i="1"/>
  <c r="D136" i="1" s="1"/>
  <c r="D133" i="1"/>
  <c r="D134" i="1" s="1"/>
  <c r="D131" i="1"/>
  <c r="D132" i="1" s="1"/>
  <c r="D129" i="1"/>
  <c r="D130" i="1" s="1"/>
  <c r="D127" i="1"/>
  <c r="D128" i="1" s="1"/>
  <c r="D125" i="1"/>
  <c r="D126" i="1" s="1"/>
  <c r="D119" i="1"/>
  <c r="D117" i="1"/>
  <c r="D115" i="1"/>
  <c r="D113" i="1"/>
  <c r="D98" i="1"/>
  <c r="D97" i="1"/>
  <c r="D96" i="1"/>
  <c r="D95" i="1"/>
  <c r="D93" i="1"/>
  <c r="D92" i="1"/>
  <c r="D91" i="1"/>
  <c r="D90" i="1"/>
  <c r="D89" i="1"/>
  <c r="D88" i="1"/>
  <c r="D81" i="1"/>
  <c r="D78" i="1"/>
  <c r="D69" i="1"/>
  <c r="D50" i="1"/>
  <c r="D51" i="1" s="1"/>
  <c r="D47" i="1"/>
  <c r="D48" i="1" s="1"/>
  <c r="D45" i="1"/>
  <c r="D42" i="1"/>
  <c r="D31" i="1"/>
  <c r="D11" i="1"/>
  <c r="D8" i="1"/>
  <c r="D168" i="1"/>
  <c r="D165" i="1"/>
  <c r="D194" i="1"/>
  <c r="D159" i="1"/>
  <c r="D155" i="1"/>
  <c r="D143" i="1"/>
  <c r="D105" i="1" l="1"/>
  <c r="D20" i="1"/>
  <c r="D37" i="1"/>
</calcChain>
</file>

<file path=xl/sharedStrings.xml><?xml version="1.0" encoding="utf-8"?>
<sst xmlns="http://schemas.openxmlformats.org/spreadsheetml/2006/main" count="573" uniqueCount="292">
  <si>
    <t>Style</t>
  </si>
  <si>
    <t>Description</t>
  </si>
  <si>
    <t>Price</t>
  </si>
  <si>
    <t>HAND WARMERS</t>
  </si>
  <si>
    <t>HWES</t>
  </si>
  <si>
    <t>TWES</t>
  </si>
  <si>
    <t>Toe Warmer - Pair</t>
  </si>
  <si>
    <t>FOOT WARMERS</t>
  </si>
  <si>
    <t>FWSMES</t>
  </si>
  <si>
    <t>Foot Warmer – Small/Medium</t>
  </si>
  <si>
    <t>FWMLES</t>
  </si>
  <si>
    <t>Foot Warmer – Medium/Large</t>
  </si>
  <si>
    <t>WARM PACKS / BODY WARMERS</t>
  </si>
  <si>
    <t>MWES</t>
  </si>
  <si>
    <t>MEGA Warmer – 12 Hour Warmer</t>
  </si>
  <si>
    <t>UWES</t>
  </si>
  <si>
    <t>ULTRA Warmer – 24 Hour Warmer</t>
  </si>
  <si>
    <t>AWES</t>
  </si>
  <si>
    <t>Body Warmer – 12 Hour Warmer w/Adhesive</t>
  </si>
  <si>
    <t>per case, 8 display boxes, 40 pair per display box</t>
  </si>
  <si>
    <t>per case, 8 display boxes, 30 pair per display box</t>
  </si>
  <si>
    <t>HWES120</t>
  </si>
  <si>
    <t>TWES120</t>
  </si>
  <si>
    <t>MWES120</t>
  </si>
  <si>
    <t>HTMES120</t>
  </si>
  <si>
    <t>FWES1818</t>
  </si>
  <si>
    <t>Foot Warmer – Mixed Display</t>
  </si>
  <si>
    <t>FWES1224</t>
  </si>
  <si>
    <t>HWES360B</t>
  </si>
  <si>
    <t>HWES3</t>
  </si>
  <si>
    <t>TWES3</t>
  </si>
  <si>
    <t>Toe Warmers</t>
  </si>
  <si>
    <t>Mega Warmers</t>
  </si>
  <si>
    <t>hooks that are attached to the back of the display.</t>
  </si>
  <si>
    <t>HTES360B</t>
  </si>
  <si>
    <t>Hand Warmers</t>
  </si>
  <si>
    <t>HTES1</t>
  </si>
  <si>
    <t>Hand &amp; Toe Combo Pack</t>
  </si>
  <si>
    <t>pack</t>
  </si>
  <si>
    <t>case</t>
  </si>
  <si>
    <t xml:space="preserve">*Both floor and counter displays can be used either as a free standing display or on a power wing with </t>
  </si>
  <si>
    <t>pair</t>
  </si>
  <si>
    <t>Hand Warmer - 3 pair/pack</t>
  </si>
  <si>
    <t>Toe Warmer - 3 pair/pack</t>
  </si>
  <si>
    <t>PHONE: 800-423-1233   FAX: 616-940-1780</t>
  </si>
  <si>
    <t>per case, 8 display boxes, 30 per display box</t>
  </si>
  <si>
    <t>each</t>
  </si>
  <si>
    <t>per case, 8 display boxes, 40 per display box</t>
  </si>
  <si>
    <t>packs per case, 3 HWES per pack, J-Hook poly bag</t>
  </si>
  <si>
    <t>packs per case, 1 HWES &amp; 1 TWES in poly bag</t>
  </si>
  <si>
    <t>packs per case, 3 TWES per pack, J-Hook poly bag</t>
  </si>
  <si>
    <t>FWSMES3</t>
  </si>
  <si>
    <t>Foot Warmer - Small/Medium, 3 pair/pack</t>
  </si>
  <si>
    <t>packs per case, 3 FWSMES per pack, J-Hook poly bag</t>
  </si>
  <si>
    <t>Foot Warmer – Medium/Large, 3 pair/pack</t>
  </si>
  <si>
    <t>packs per case, 3 FWMLES per pack, J-Hook poly bag</t>
  </si>
  <si>
    <t>MWES3</t>
  </si>
  <si>
    <t>MEGA Warmer – 12 Hour Warmer, 3 pair/pack</t>
  </si>
  <si>
    <t>packs per case, 3 MWES per pack, J-Hook poly bag</t>
  </si>
  <si>
    <t>FWSMES36</t>
  </si>
  <si>
    <t>Foot Warmer - Small/ Medium</t>
  </si>
  <si>
    <t>FWMLES36</t>
  </si>
  <si>
    <t>Foot Warmer – Medium/Large Display</t>
  </si>
  <si>
    <t>HWLES</t>
  </si>
  <si>
    <t>pairs per case, 8 display boxes, 40 pair per display box</t>
  </si>
  <si>
    <t>TWES8</t>
  </si>
  <si>
    <t>Toe Warmer - 8 pair/pack</t>
  </si>
  <si>
    <t>packs per case, 8 TWES per pack, J-hook poly bag</t>
  </si>
  <si>
    <t>HWPP10</t>
  </si>
  <si>
    <t>packs per case, 10 HWES per pack, J-Hook poly bag</t>
  </si>
  <si>
    <t>FWMLES3</t>
  </si>
  <si>
    <t>ADCS2</t>
  </si>
  <si>
    <t>ADCS4</t>
  </si>
  <si>
    <t>UWES120</t>
  </si>
  <si>
    <t>Ultra Warmers</t>
  </si>
  <si>
    <t>AWFW240B</t>
  </si>
  <si>
    <t>QPHWPP10</t>
  </si>
  <si>
    <t>QPHT6432</t>
  </si>
  <si>
    <t>QPTWES8</t>
  </si>
  <si>
    <t>Quarter Pallet Dump Bin</t>
  </si>
  <si>
    <t>Hand Warmer 10 Packs &amp; 32 Toe Warmer 8 Packs</t>
  </si>
  <si>
    <t>Hand Warmer 10 Packs</t>
  </si>
  <si>
    <t xml:space="preserve">Toe Warmer 8 Packs </t>
  </si>
  <si>
    <t>3000BK</t>
  </si>
  <si>
    <t>CSFWSM12</t>
  </si>
  <si>
    <t>CSFWML12</t>
  </si>
  <si>
    <t>CSHWES24</t>
  </si>
  <si>
    <t>CSMWES24</t>
  </si>
  <si>
    <t>CSTWES24</t>
  </si>
  <si>
    <t>CSAWES24</t>
  </si>
  <si>
    <t>Pre-Loaded Clip Strips - Small/Medium Foot Warmers</t>
  </si>
  <si>
    <t>Pre-Loaded Clip Strips - Medium/Large Foot Warmers</t>
  </si>
  <si>
    <t>Pre-Loaded Clip Strips - Hand Warmers</t>
  </si>
  <si>
    <t>Pre-Loaded Clip Strips - Mega Warmers</t>
  </si>
  <si>
    <t>Pre-Loaded Clip Strips - Body Warmers</t>
  </si>
  <si>
    <t>clip</t>
  </si>
  <si>
    <t>Pre-Loaded Clip Strips - Toe Warmers</t>
  </si>
  <si>
    <t>S/M foot warmers; 60 per case</t>
  </si>
  <si>
    <t>M/L foot warmers; 60 per case</t>
  </si>
  <si>
    <t>Hand Warmers; 96 per case</t>
  </si>
  <si>
    <t>Mega Warmers; 96 per case</t>
  </si>
  <si>
    <t>Toe Warmers; 96 per case</t>
  </si>
  <si>
    <t>Body Warmers; 96 per case</t>
  </si>
  <si>
    <t>Medium/Large Footwarmers</t>
  </si>
  <si>
    <t>Small/Medium Footwarmers</t>
  </si>
  <si>
    <t>Small/Medium &amp; 24 Medium/Large Footwarmers</t>
  </si>
  <si>
    <t>Small/Medium &amp; 18 Medium/Large Footwarmers</t>
  </si>
  <si>
    <t>Hand Warmers, 120 Toe Warmers</t>
  </si>
  <si>
    <t xml:space="preserve">Units of each: Hand, Toe and Mega Warmers </t>
  </si>
  <si>
    <t xml:space="preserve">Awes, 60 Fwsmes, 60 Fwmles </t>
  </si>
  <si>
    <t>Hand, 80 Toe, with two - tier counter rack</t>
  </si>
  <si>
    <t>Hand, 40 Toe, with two - tier counter rack</t>
  </si>
  <si>
    <t>ADHESIVE TOE WARMERS</t>
  </si>
  <si>
    <t>QUARTER PALLET DUMP BINS</t>
  </si>
  <si>
    <t>FOOT WARMER DISPLAYS</t>
  </si>
  <si>
    <t>MSRP</t>
  </si>
  <si>
    <t>EPHTA8</t>
  </si>
  <si>
    <t>Per case</t>
  </si>
  <si>
    <t>Green, Black, Navy, Red, White, Maroon, Royal Blue, Brown Duck</t>
  </si>
  <si>
    <t xml:space="preserve">Per case </t>
  </si>
  <si>
    <t>Available in Black only</t>
  </si>
  <si>
    <t>per case</t>
  </si>
  <si>
    <t xml:space="preserve">Black Battery Powered Heat Gloves </t>
  </si>
  <si>
    <t>50004HGBS</t>
  </si>
  <si>
    <t>50001HGBM</t>
  </si>
  <si>
    <t>50002HGBL</t>
  </si>
  <si>
    <t>50003HGBX</t>
  </si>
  <si>
    <t xml:space="preserve">Battery Powered Heat Sox </t>
  </si>
  <si>
    <t>4100FHRTAP</t>
  </si>
  <si>
    <t>4200NGRTAP</t>
  </si>
  <si>
    <t>5760 North Hawkeye Ct SW, Grand Rapids, Michigan 49509</t>
  </si>
  <si>
    <t>WARMER ACCESSORIES</t>
  </si>
  <si>
    <t>Item #</t>
  </si>
  <si>
    <t xml:space="preserve">per case                                       </t>
  </si>
  <si>
    <t>SPECIALITY PACKS</t>
  </si>
  <si>
    <t>Hand Warmer - Pair 7+ hour</t>
  </si>
  <si>
    <t xml:space="preserve">Hand Warmer - 10 pair/pack 7+ hour </t>
  </si>
  <si>
    <t>Counter Displays*</t>
  </si>
  <si>
    <t>Floor Displays*</t>
  </si>
  <si>
    <t>Excursion Pack - Multi Warmer Pack -  8 HWES, 8 TWES, 8 AWES</t>
  </si>
  <si>
    <t>packs per case</t>
  </si>
  <si>
    <t>Hand Muff w/free MWES</t>
  </si>
  <si>
    <t>Heated Fleece Hat- RealTree AP w/warmer pockets &amp; free HWES</t>
  </si>
  <si>
    <t>Heated Fleece Neckgaitor - RealTree AP w/warmer pockets &amp; HWES</t>
  </si>
  <si>
    <t>Sleeping Bag Warmer w/free MWES</t>
  </si>
  <si>
    <t>PREPACKAGED DISPLAYS - CLIP STRIPS</t>
  </si>
  <si>
    <t>PREPACKED SHIPPERS</t>
  </si>
  <si>
    <r>
      <t xml:space="preserve">per case                                      </t>
    </r>
    <r>
      <rPr>
        <b/>
        <sz val="10"/>
        <rFont val="Times New Roman"/>
        <family val="1"/>
      </rPr>
      <t xml:space="preserve">                             </t>
    </r>
    <r>
      <rPr>
        <sz val="10"/>
        <rFont val="Times New Roman"/>
        <family val="1"/>
      </rPr>
      <t xml:space="preserve">           </t>
    </r>
  </si>
  <si>
    <r>
      <t xml:space="preserve">Unisex/X-Large    </t>
    </r>
    <r>
      <rPr>
        <b/>
        <sz val="10"/>
        <rFont val="Times New Roman"/>
        <family val="1"/>
      </rPr>
      <t>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0 31626 50003 2</t>
    </r>
  </si>
  <si>
    <r>
      <t xml:space="preserve">Unisex/Large    </t>
    </r>
    <r>
      <rPr>
        <b/>
        <sz val="10"/>
        <rFont val="Times New Roman"/>
        <family val="1"/>
      </rPr>
      <t>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0 31626 50002 5</t>
    </r>
  </si>
  <si>
    <r>
      <t xml:space="preserve">Unisex/Medium   </t>
    </r>
    <r>
      <rPr>
        <b/>
        <sz val="10"/>
        <rFont val="Times New Roman"/>
        <family val="1"/>
      </rPr>
      <t xml:space="preserve"> 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0 31626 50001 8</t>
    </r>
  </si>
  <si>
    <r>
      <t xml:space="preserve">Unisex/Small    </t>
    </r>
    <r>
      <rPr>
        <b/>
        <sz val="10"/>
        <rFont val="Times New Roman"/>
        <family val="1"/>
      </rPr>
      <t>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0 31626 50004 9</t>
    </r>
  </si>
  <si>
    <r>
      <t>Hand Warmer - Pair 10+ hour</t>
    </r>
    <r>
      <rPr>
        <b/>
        <sz val="10"/>
        <rFont val="Times New Roman"/>
        <family val="1"/>
      </rPr>
      <t xml:space="preserve"> </t>
    </r>
  </si>
  <si>
    <t>FWSMES (S/M):Women's Size 5-8, Men's Size 4-7</t>
  </si>
  <si>
    <t>FWMLES (M/L):Women's Size 9 or larger, Men's Size 8 or larger</t>
  </si>
  <si>
    <t>MWES10</t>
  </si>
  <si>
    <t>MEGA Warmer – 10 Pack - 12 Hour Warmer</t>
  </si>
  <si>
    <t>1200LBK</t>
  </si>
  <si>
    <t>1200LWHT</t>
  </si>
  <si>
    <t>Heated Fleece Balaclava - RealTree AP w/warmer pockets &amp; HWES</t>
  </si>
  <si>
    <t>BATTERY POWERED SOCK &amp; GLOVES</t>
  </si>
  <si>
    <t>**NEW**</t>
  </si>
  <si>
    <t>4300FBRTAP</t>
  </si>
  <si>
    <t>Ladies Hand Muff Black w/Black Velboa Fleece w/free MWES</t>
  </si>
  <si>
    <t>Ladies Hand Muff Whisper White w/Cream Velboa Fleece w/free MWES</t>
  </si>
  <si>
    <t xml:space="preserve">  </t>
  </si>
  <si>
    <t>6000APML</t>
  </si>
  <si>
    <t>4100ECOHBBK</t>
  </si>
  <si>
    <t>6000ECOPTBKML</t>
  </si>
  <si>
    <t>Eco Fleece PopTop Glommit (M/L)-100% recycled Eco Fleece &amp; HWES</t>
  </si>
  <si>
    <t>6000ECOPTBKXL</t>
  </si>
  <si>
    <t>Eco Fleece PopTop Glommit (XL)-100% recycled Eco Fleece &amp; HWES</t>
  </si>
  <si>
    <t>Eco Fleece - Heated Neck Gaitor-100% recycled Eco Fleece &amp; HWES</t>
  </si>
  <si>
    <t>Eco Fleece - Heated Beanie Hat-100% recycled Eco Fleece &amp; HWES</t>
  </si>
  <si>
    <t>6000ECOBKML</t>
  </si>
  <si>
    <t>Eco Fleece- Heated Glove (M/L) -100% recycled Eco Fleece &amp; HWES</t>
  </si>
  <si>
    <t>6000ECOBKXL</t>
  </si>
  <si>
    <t>Eco Fleece- Heated Glove (XL) -100% recycled Eco Fleece &amp; HWES</t>
  </si>
  <si>
    <t>HWLRS3</t>
  </si>
  <si>
    <t>Hand Warmer Large - Resealable 3-pack, 10+ hour hand warrmers</t>
  </si>
  <si>
    <t>packs per case, 4 display boxes, 12 pack packs per display box</t>
  </si>
  <si>
    <t>UPC:  0 31626 05265 4</t>
  </si>
  <si>
    <t>UPC:  0 31626 05266 1</t>
  </si>
  <si>
    <t>UPC:  0 31626 05269 2</t>
  </si>
  <si>
    <t>UPC:  0 31626 05270 8</t>
  </si>
  <si>
    <t>UPC:  0 31626 05267 8</t>
  </si>
  <si>
    <t>UPC:  0 31626 05268 5</t>
  </si>
  <si>
    <t>6000APXL</t>
  </si>
  <si>
    <t xml:space="preserve"> Camo Hand Muff w/free MWES</t>
  </si>
  <si>
    <t>Mossy Oak Infinity, Realtree All Purpose</t>
  </si>
  <si>
    <t>Blaze Orange</t>
  </si>
  <si>
    <t>RealTree AP Gloves/Mittens w/ Thinsulate &amp; free HWES - M/L</t>
  </si>
  <si>
    <t>RealTree AP Gloves/Mittens w/ Thinsulate &amp; free HWES - X/L</t>
  </si>
  <si>
    <t>WKNR324</t>
  </si>
  <si>
    <t xml:space="preserve">Weekender Pack - Multi Warmer Pack Display </t>
  </si>
  <si>
    <t>packs per case: 2 HWES, 2 TWES, 2 AWES</t>
  </si>
  <si>
    <t>Display</t>
  </si>
  <si>
    <t>4200ECONGBK</t>
  </si>
  <si>
    <t>2013 DEALER PRICING</t>
  </si>
  <si>
    <t>UPC # 0 31626 05906 6</t>
  </si>
  <si>
    <t>UPC: 0 31626 05238 8</t>
  </si>
  <si>
    <t>UPC: 0 31626 05239 5</t>
  </si>
  <si>
    <t>UPC: 0 31626 05051 3</t>
  </si>
  <si>
    <r>
      <t xml:space="preserve">M/L    </t>
    </r>
    <r>
      <rPr>
        <b/>
        <sz val="10"/>
        <rFont val="Times New Roman"/>
        <family val="1"/>
      </rPr>
      <t>UPC: 0 31626 05094 0</t>
    </r>
  </si>
  <si>
    <r>
      <t xml:space="preserve">X/L    </t>
    </r>
    <r>
      <rPr>
        <b/>
        <sz val="10"/>
        <rFont val="Times New Roman"/>
        <family val="1"/>
      </rPr>
      <t>UPC: 0 31626 05230 2</t>
    </r>
  </si>
  <si>
    <t>UPC: 0 31626 05091 9</t>
  </si>
  <si>
    <t>UPC: 0 31626 05092 6</t>
  </si>
  <si>
    <t>UPC: 0 31626 05093 3</t>
  </si>
  <si>
    <t>UPC # 0 31626 05922 6</t>
  </si>
  <si>
    <t>UPC # 0 31626 05570 9</t>
  </si>
  <si>
    <t>UPC # 0 31626 05589 1</t>
  </si>
  <si>
    <t>UPC # 0 31626 05572 3</t>
  </si>
  <si>
    <t>UPC # 0 31626 05287 3</t>
  </si>
  <si>
    <t>UPC # 0 31626 05924 0</t>
  </si>
  <si>
    <t>UPC # 0 31626 05571 6</t>
  </si>
  <si>
    <t>UPC # 0 31626 05615 7</t>
  </si>
  <si>
    <t>UPC # 0 31626 05921 9</t>
  </si>
  <si>
    <t>UPC # 0 31626 05919 6</t>
  </si>
  <si>
    <t>UPC # 0 31626 05729 1</t>
  </si>
  <si>
    <t>UPC # 0 31626 05728 4</t>
  </si>
  <si>
    <t>UPC # 0 31626 05071 1</t>
  </si>
  <si>
    <t>UPC # 0 31626 05104 6</t>
  </si>
  <si>
    <t>UPC # 0 31626 05923 3</t>
  </si>
  <si>
    <t>UPC # 0 31626 05576 1</t>
  </si>
  <si>
    <t>UPC # 0 31626 05578 5</t>
  </si>
  <si>
    <t>UPC # 0 31626 05926 4</t>
  </si>
  <si>
    <t>UPC # 0 31626 05917 2</t>
  </si>
  <si>
    <t>www.grabberworld.com</t>
  </si>
  <si>
    <t>NEW!</t>
  </si>
  <si>
    <t>5551HSMAA</t>
  </si>
  <si>
    <r>
      <t xml:space="preserve">Medium (Men 5-9 Women 6-10) </t>
    </r>
    <r>
      <rPr>
        <b/>
        <sz val="10"/>
        <rFont val="Times New Roman"/>
        <family val="1"/>
      </rPr>
      <t xml:space="preserve"> 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0 31626 05351 4 </t>
    </r>
  </si>
  <si>
    <t>5552HSLAA</t>
  </si>
  <si>
    <r>
      <t xml:space="preserve">Large (Men 9-12 Women 10-13)  </t>
    </r>
    <r>
      <rPr>
        <b/>
        <sz val="10"/>
        <rFont val="Times New Roman"/>
        <family val="1"/>
      </rPr>
      <t>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0 31626 05352 1 </t>
    </r>
  </si>
  <si>
    <t>5553HSXAA</t>
  </si>
  <si>
    <r>
      <t xml:space="preserve">X-Large (Men 12-15 Women NA)  </t>
    </r>
    <r>
      <rPr>
        <b/>
        <sz val="10"/>
        <rFont val="Times New Roman"/>
        <family val="1"/>
      </rPr>
      <t>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0 31626 05353 8 </t>
    </r>
  </si>
  <si>
    <t>Battery Powered Heat Sox  - Wader Socks</t>
  </si>
  <si>
    <t>5554HWSM</t>
  </si>
  <si>
    <r>
      <t xml:space="preserve">Medium (Men 5-9 Women 6-10) </t>
    </r>
    <r>
      <rPr>
        <b/>
        <sz val="10"/>
        <rFont val="Times New Roman"/>
        <family val="1"/>
      </rPr>
      <t xml:space="preserve"> 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0 31626 05394 1</t>
    </r>
  </si>
  <si>
    <t>5555HWSL</t>
  </si>
  <si>
    <r>
      <t xml:space="preserve">Large (Men 9-12 Women 10-13)  </t>
    </r>
    <r>
      <rPr>
        <b/>
        <sz val="10"/>
        <rFont val="Times New Roman"/>
        <family val="1"/>
      </rPr>
      <t>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3 1626 05395 8</t>
    </r>
  </si>
  <si>
    <t>5556HWSX</t>
  </si>
  <si>
    <r>
      <t xml:space="preserve">X-Large (Men 12-15 Women NA)  </t>
    </r>
    <r>
      <rPr>
        <b/>
        <sz val="10"/>
        <rFont val="Times New Roman"/>
        <family val="1"/>
      </rPr>
      <t>UPC: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0 31626 05396 5</t>
    </r>
  </si>
  <si>
    <t xml:space="preserve">               www.grabberworld.com</t>
  </si>
  <si>
    <t>MAGIC COOL</t>
  </si>
  <si>
    <t>Personal Cooling Towel</t>
  </si>
  <si>
    <t>HWES3BIO</t>
  </si>
  <si>
    <t>Biodegrdable Hand Warmer - 3 pair/pack</t>
  </si>
  <si>
    <t>Pack</t>
  </si>
  <si>
    <t>Case</t>
  </si>
  <si>
    <t>UPC # 0 31626 05496 2</t>
  </si>
  <si>
    <t>packs per case, 3 HWESBIO per pack, J-Hook poly bag</t>
  </si>
  <si>
    <t>TWES8DISPLAYUSA</t>
  </si>
  <si>
    <t>TWES3USA</t>
  </si>
  <si>
    <t>Packs per case, 2 display boxes, 20 packs per display box</t>
  </si>
  <si>
    <t>Packs per case, 4 display boxes, 8 packs per display box</t>
  </si>
  <si>
    <t>AWES120</t>
  </si>
  <si>
    <t>Adhesive Warmers</t>
  </si>
  <si>
    <t>GBGGSM</t>
  </si>
  <si>
    <t>Heated Gray Gloves S/M</t>
  </si>
  <si>
    <t xml:space="preserve">UPC: 031626801566 </t>
  </si>
  <si>
    <t>Heated Gray Gloves L/XL</t>
  </si>
  <si>
    <t xml:space="preserve">UPC: 031626801573 </t>
  </si>
  <si>
    <t>GBGGLXL</t>
  </si>
  <si>
    <t>GBGC</t>
  </si>
  <si>
    <t>Heated Gray Cap</t>
  </si>
  <si>
    <t>GBGHB</t>
  </si>
  <si>
    <t>Heated Gray  Headband</t>
  </si>
  <si>
    <t xml:space="preserve">UPC: 031626801580 </t>
  </si>
  <si>
    <t>HWESUSA</t>
  </si>
  <si>
    <t>HWPP10DISPLAYUSA</t>
  </si>
  <si>
    <t>AWES3</t>
  </si>
  <si>
    <t>HTES360BUSA</t>
  </si>
  <si>
    <t>Body Warmer – 12 Hour Warmer w/Adhesive, 3 pack</t>
  </si>
  <si>
    <t>UPC #0 31626 05569 3</t>
  </si>
  <si>
    <t>HWSKI</t>
  </si>
  <si>
    <r>
      <t>Hand Warmer Ski Package - Pair 10+ hour</t>
    </r>
    <r>
      <rPr>
        <b/>
        <sz val="10"/>
        <rFont val="Times New Roman"/>
        <family val="1"/>
      </rPr>
      <t xml:space="preserve"> </t>
    </r>
  </si>
  <si>
    <t>UPC # 0 31626 05910 3</t>
  </si>
  <si>
    <t>TWSKI</t>
  </si>
  <si>
    <t>Toe Warmer Ski Package - Pair</t>
  </si>
  <si>
    <t>UPC # 0 31626 05912 7</t>
  </si>
  <si>
    <t>Discount shown as a line item deduction.</t>
  </si>
  <si>
    <t>*Multiple orders placed during preseason will qualify for all preseason discounts and terms.</t>
  </si>
  <si>
    <t>Call before shipping is recommended.</t>
  </si>
  <si>
    <t>** offer excludes cozy accessories</t>
  </si>
  <si>
    <t xml:space="preserve">SSL </t>
  </si>
  <si>
    <t>SSL PROGRAM INFORMATION</t>
  </si>
  <si>
    <t xml:space="preserve">2020 Sports Specialists Warmer Program </t>
  </si>
  <si>
    <t>MEGA Warmer – 18 Hour Warmer</t>
  </si>
  <si>
    <t>MEGA Warmer – 10 Pack - 18 Hour Warmer</t>
  </si>
  <si>
    <t xml:space="preserve">    10% Discount &amp; Special Terms of Net 60 on all orders written by deadline of March 31, 2020</t>
  </si>
  <si>
    <t>DEADLINE: March 31, 2020</t>
  </si>
  <si>
    <t xml:space="preserve">    Any order placed after March 31, 2020 does not qualify for show discounts and terms. Std. price and Net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</si>
</sst>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\$* #,##0.00_);_(\$* \(#,##0.00\);_(\$* \-??_);_(@_)"/>
    <numFmt numFmtId="166" formatCode="\$#,##0.00"/>
  </numFmts>
  <fonts count="4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u/>
      <sz val="2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Arial"/>
      <family val="2"/>
    </font>
    <font>
      <b/>
      <sz val="20"/>
      <name val="Times New Roman"/>
      <family val="1"/>
    </font>
    <font>
      <sz val="10"/>
      <color indexed="13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i/>
      <u/>
      <sz val="16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0"/>
      <name val="Times New Roman"/>
      <family val="1"/>
    </font>
    <font>
      <b/>
      <i/>
      <sz val="12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4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4">
    <xf numFmtId="0" fontId="0" fillId="0" borderId="0" xfId="0"/>
    <xf numFmtId="0" fontId="20" fillId="0" borderId="0" xfId="0" applyFont="1"/>
    <xf numFmtId="0" fontId="25" fillId="0" borderId="0" xfId="0" applyFont="1"/>
    <xf numFmtId="0" fontId="25" fillId="24" borderId="0" xfId="0" applyFont="1" applyFill="1"/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44" fontId="26" fillId="0" borderId="0" xfId="28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14" xfId="0" applyFont="1" applyBorder="1"/>
    <xf numFmtId="0" fontId="20" fillId="0" borderId="14" xfId="0" applyFont="1" applyFill="1" applyBorder="1"/>
    <xf numFmtId="0" fontId="20" fillId="0" borderId="15" xfId="0" applyFont="1" applyBorder="1"/>
    <xf numFmtId="0" fontId="28" fillId="0" borderId="14" xfId="0" applyFont="1" applyBorder="1"/>
    <xf numFmtId="0" fontId="28" fillId="0" borderId="0" xfId="0" applyFont="1" applyBorder="1"/>
    <xf numFmtId="0" fontId="20" fillId="0" borderId="16" xfId="0" applyFont="1" applyBorder="1"/>
    <xf numFmtId="0" fontId="22" fillId="0" borderId="14" xfId="0" applyFont="1" applyBorder="1"/>
    <xf numFmtId="0" fontId="22" fillId="0" borderId="17" xfId="0" applyFont="1" applyBorder="1"/>
    <xf numFmtId="0" fontId="20" fillId="0" borderId="18" xfId="0" applyFont="1" applyBorder="1"/>
    <xf numFmtId="0" fontId="22" fillId="0" borderId="16" xfId="0" applyFont="1" applyFill="1" applyBorder="1"/>
    <xf numFmtId="0" fontId="22" fillId="0" borderId="18" xfId="0" applyFont="1" applyFill="1" applyBorder="1"/>
    <xf numFmtId="0" fontId="22" fillId="0" borderId="19" xfId="0" applyFont="1" applyBorder="1"/>
    <xf numFmtId="0" fontId="22" fillId="0" borderId="15" xfId="0" applyFont="1" applyFill="1" applyBorder="1"/>
    <xf numFmtId="0" fontId="22" fillId="0" borderId="20" xfId="0" applyFont="1" applyFill="1" applyBorder="1"/>
    <xf numFmtId="0" fontId="2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4" fontId="22" fillId="0" borderId="15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4" fontId="22" fillId="0" borderId="20" xfId="0" applyNumberFormat="1" applyFont="1" applyBorder="1" applyAlignment="1">
      <alignment horizontal="right" vertical="center"/>
    </xf>
    <xf numFmtId="44" fontId="22" fillId="0" borderId="15" xfId="28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4" fontId="22" fillId="0" borderId="15" xfId="0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44" fontId="22" fillId="0" borderId="22" xfId="28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vertical="center"/>
    </xf>
    <xf numFmtId="44" fontId="22" fillId="0" borderId="1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44" fontId="22" fillId="0" borderId="22" xfId="0" applyNumberFormat="1" applyFont="1" applyBorder="1" applyAlignment="1">
      <alignment vertical="center"/>
    </xf>
    <xf numFmtId="44" fontId="22" fillId="0" borderId="20" xfId="0" applyNumberFormat="1" applyFont="1" applyBorder="1" applyAlignment="1">
      <alignment vertical="center"/>
    </xf>
    <xf numFmtId="44" fontId="22" fillId="0" borderId="12" xfId="0" applyNumberFormat="1" applyFont="1" applyBorder="1" applyAlignment="1">
      <alignment horizontal="center" vertical="center"/>
    </xf>
    <xf numFmtId="0" fontId="29" fillId="0" borderId="20" xfId="0" applyFont="1" applyBorder="1" applyAlignment="1"/>
    <xf numFmtId="0" fontId="20" fillId="0" borderId="10" xfId="0" applyFont="1" applyBorder="1" applyAlignment="1">
      <alignment horizontal="left" vertical="center"/>
    </xf>
    <xf numFmtId="44" fontId="22" fillId="0" borderId="0" xfId="28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44" fontId="22" fillId="0" borderId="23" xfId="28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4" xfId="0" applyFont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8" fontId="22" fillId="0" borderId="19" xfId="0" applyNumberFormat="1" applyFont="1" applyBorder="1" applyAlignment="1">
      <alignment horizontal="center" vertical="center"/>
    </xf>
    <xf numFmtId="44" fontId="22" fillId="0" borderId="23" xfId="0" applyNumberFormat="1" applyFont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44" fontId="22" fillId="0" borderId="10" xfId="0" applyNumberFormat="1" applyFont="1" applyBorder="1" applyAlignment="1">
      <alignment vertical="center"/>
    </xf>
    <xf numFmtId="0" fontId="22" fillId="0" borderId="13" xfId="0" applyFont="1" applyBorder="1"/>
    <xf numFmtId="44" fontId="22" fillId="0" borderId="20" xfId="28" applyFont="1" applyBorder="1" applyAlignment="1">
      <alignment vertical="center"/>
    </xf>
    <xf numFmtId="0" fontId="22" fillId="0" borderId="24" xfId="0" applyFont="1" applyBorder="1"/>
    <xf numFmtId="0" fontId="22" fillId="0" borderId="23" xfId="0" applyFont="1" applyBorder="1"/>
    <xf numFmtId="0" fontId="22" fillId="0" borderId="19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44" fontId="22" fillId="0" borderId="15" xfId="28" applyNumberFormat="1" applyFont="1" applyBorder="1"/>
    <xf numFmtId="44" fontId="22" fillId="0" borderId="14" xfId="0" applyNumberFormat="1" applyFont="1" applyBorder="1"/>
    <xf numFmtId="0" fontId="20" fillId="0" borderId="16" xfId="0" applyNumberFormat="1" applyFont="1" applyBorder="1" applyAlignment="1">
      <alignment horizontal="left"/>
    </xf>
    <xf numFmtId="44" fontId="26" fillId="0" borderId="15" xfId="28" applyNumberFormat="1" applyFont="1" applyBorder="1"/>
    <xf numFmtId="44" fontId="22" fillId="0" borderId="14" xfId="0" applyNumberFormat="1" applyFont="1" applyFill="1" applyBorder="1"/>
    <xf numFmtId="44" fontId="26" fillId="0" borderId="15" xfId="28" applyNumberFormat="1" applyFont="1" applyBorder="1" applyAlignment="1">
      <alignment horizontal="left"/>
    </xf>
    <xf numFmtId="44" fontId="22" fillId="0" borderId="14" xfId="0" applyNumberFormat="1" applyFont="1" applyBorder="1" applyAlignment="1">
      <alignment horizontal="left"/>
    </xf>
    <xf numFmtId="2" fontId="20" fillId="24" borderId="18" xfId="0" applyNumberFormat="1" applyFont="1" applyFill="1" applyBorder="1"/>
    <xf numFmtId="0" fontId="22" fillId="24" borderId="20" xfId="0" applyFont="1" applyFill="1" applyBorder="1" applyAlignment="1">
      <alignment horizontal="left"/>
    </xf>
    <xf numFmtId="0" fontId="20" fillId="24" borderId="12" xfId="0" applyFont="1" applyFill="1" applyBorder="1"/>
    <xf numFmtId="0" fontId="22" fillId="24" borderId="12" xfId="0" applyFont="1" applyFill="1" applyBorder="1" applyAlignment="1">
      <alignment horizontal="left"/>
    </xf>
    <xf numFmtId="44" fontId="22" fillId="0" borderId="15" xfId="0" applyNumberFormat="1" applyFont="1" applyFill="1" applyBorder="1"/>
    <xf numFmtId="0" fontId="22" fillId="0" borderId="14" xfId="0" applyFont="1" applyFill="1" applyBorder="1"/>
    <xf numFmtId="44" fontId="22" fillId="0" borderId="0" xfId="0" applyNumberFormat="1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/>
    <xf numFmtId="0" fontId="26" fillId="0" borderId="0" xfId="0" applyFont="1" applyFill="1" applyBorder="1"/>
    <xf numFmtId="0" fontId="20" fillId="0" borderId="12" xfId="0" applyFont="1" applyFill="1" applyBorder="1"/>
    <xf numFmtId="0" fontId="26" fillId="0" borderId="10" xfId="0" applyFont="1" applyFill="1" applyBorder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4" fontId="22" fillId="0" borderId="0" xfId="28" applyNumberFormat="1" applyFont="1" applyFill="1" applyBorder="1"/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/>
    <xf numFmtId="0" fontId="22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26" fillId="0" borderId="11" xfId="0" applyFont="1" applyFill="1" applyBorder="1"/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20" xfId="0" applyFont="1" applyBorder="1"/>
    <xf numFmtId="0" fontId="22" fillId="0" borderId="21" xfId="0" applyFont="1" applyBorder="1"/>
    <xf numFmtId="0" fontId="22" fillId="0" borderId="13" xfId="0" applyFont="1" applyFill="1" applyBorder="1"/>
    <xf numFmtId="0" fontId="20" fillId="0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0" borderId="10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30" fillId="0" borderId="16" xfId="0" applyFont="1" applyBorder="1" applyAlignment="1">
      <alignment horizontal="left" vertical="center"/>
    </xf>
    <xf numFmtId="44" fontId="22" fillId="0" borderId="11" xfId="28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44" fontId="22" fillId="0" borderId="0" xfId="28" applyFont="1" applyBorder="1"/>
    <xf numFmtId="0" fontId="20" fillId="0" borderId="0" xfId="0" applyFont="1" applyFill="1"/>
    <xf numFmtId="0" fontId="22" fillId="0" borderId="21" xfId="0" applyNumberFormat="1" applyFont="1" applyBorder="1" applyAlignment="1">
      <alignment horizontal="left"/>
    </xf>
    <xf numFmtId="0" fontId="22" fillId="0" borderId="22" xfId="0" applyNumberFormat="1" applyFont="1" applyBorder="1" applyAlignment="1">
      <alignment horizontal="left"/>
    </xf>
    <xf numFmtId="0" fontId="20" fillId="0" borderId="21" xfId="0" applyFont="1" applyBorder="1"/>
    <xf numFmtId="0" fontId="22" fillId="0" borderId="13" xfId="0" applyFont="1" applyFill="1" applyBorder="1" applyAlignment="1">
      <alignment horizontal="center"/>
    </xf>
    <xf numFmtId="44" fontId="22" fillId="0" borderId="13" xfId="0" applyNumberFormat="1" applyFont="1" applyBorder="1" applyAlignment="1">
      <alignment horizontal="center"/>
    </xf>
    <xf numFmtId="44" fontId="22" fillId="0" borderId="14" xfId="0" applyNumberFormat="1" applyFont="1" applyBorder="1" applyAlignment="1">
      <alignment horizontal="center"/>
    </xf>
    <xf numFmtId="44" fontId="22" fillId="0" borderId="12" xfId="0" applyNumberFormat="1" applyFont="1" applyBorder="1" applyAlignment="1">
      <alignment horizontal="center"/>
    </xf>
    <xf numFmtId="44" fontId="22" fillId="0" borderId="19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4" fontId="22" fillId="0" borderId="11" xfId="0" applyNumberFormat="1" applyFont="1" applyBorder="1" applyAlignment="1">
      <alignment horizontal="center"/>
    </xf>
    <xf numFmtId="44" fontId="22" fillId="0" borderId="0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8" fontId="22" fillId="0" borderId="14" xfId="28" applyNumberFormat="1" applyFont="1" applyBorder="1" applyAlignment="1">
      <alignment horizontal="center"/>
    </xf>
    <xf numFmtId="8" fontId="22" fillId="24" borderId="14" xfId="28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20" fillId="0" borderId="22" xfId="0" applyFont="1" applyBorder="1"/>
    <xf numFmtId="0" fontId="22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44" fontId="22" fillId="0" borderId="14" xfId="0" applyNumberFormat="1" applyFont="1" applyBorder="1" applyAlignment="1">
      <alignment horizontal="left" vertical="center"/>
    </xf>
    <xf numFmtId="44" fontId="22" fillId="0" borderId="13" xfId="0" applyNumberFormat="1" applyFont="1" applyBorder="1" applyAlignment="1">
      <alignment horizontal="left" vertical="center"/>
    </xf>
    <xf numFmtId="44" fontId="22" fillId="0" borderId="12" xfId="0" applyNumberFormat="1" applyFont="1" applyBorder="1" applyAlignment="1">
      <alignment horizontal="left" vertical="center"/>
    </xf>
    <xf numFmtId="44" fontId="20" fillId="0" borderId="0" xfId="0" applyNumberFormat="1" applyFont="1"/>
    <xf numFmtId="0" fontId="33" fillId="0" borderId="0" xfId="0" applyFont="1"/>
    <xf numFmtId="0" fontId="22" fillId="0" borderId="16" xfId="0" applyFont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6" fillId="0" borderId="20" xfId="0" applyFont="1" applyFill="1" applyBorder="1"/>
    <xf numFmtId="0" fontId="3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0" fillId="0" borderId="22" xfId="0" applyFont="1" applyFill="1" applyBorder="1" applyAlignment="1">
      <alignment horizontal="left"/>
    </xf>
    <xf numFmtId="0" fontId="20" fillId="0" borderId="22" xfId="0" applyFont="1" applyBorder="1" applyAlignment="1">
      <alignment horizontal="left"/>
    </xf>
    <xf numFmtId="44" fontId="22" fillId="0" borderId="0" xfId="0" applyNumberFormat="1" applyFont="1" applyBorder="1" applyAlignment="1">
      <alignment vertical="center"/>
    </xf>
    <xf numFmtId="44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/>
    </xf>
    <xf numFmtId="44" fontId="22" fillId="0" borderId="11" xfId="0" applyNumberFormat="1" applyFont="1" applyBorder="1" applyAlignment="1">
      <alignment horizontal="left" vertical="center"/>
    </xf>
    <xf numFmtId="44" fontId="22" fillId="0" borderId="0" xfId="0" applyNumberFormat="1" applyFont="1" applyBorder="1" applyAlignment="1">
      <alignment horizontal="left" vertical="center"/>
    </xf>
    <xf numFmtId="44" fontId="22" fillId="0" borderId="21" xfId="0" applyNumberFormat="1" applyFont="1" applyBorder="1" applyAlignment="1">
      <alignment horizontal="center"/>
    </xf>
    <xf numFmtId="44" fontId="22" fillId="0" borderId="16" xfId="0" applyNumberFormat="1" applyFont="1" applyBorder="1" applyAlignment="1">
      <alignment horizontal="center"/>
    </xf>
    <xf numFmtId="44" fontId="22" fillId="0" borderId="18" xfId="0" applyNumberFormat="1" applyFont="1" applyBorder="1" applyAlignment="1">
      <alignment horizontal="center"/>
    </xf>
    <xf numFmtId="44" fontId="26" fillId="0" borderId="0" xfId="0" applyNumberFormat="1" applyFont="1" applyBorder="1" applyAlignment="1">
      <alignment vertical="center"/>
    </xf>
    <xf numFmtId="0" fontId="22" fillId="0" borderId="21" xfId="0" applyFont="1" applyBorder="1" applyAlignment="1">
      <alignment horizontal="left"/>
    </xf>
    <xf numFmtId="44" fontId="22" fillId="0" borderId="11" xfId="0" applyNumberFormat="1" applyFont="1" applyFill="1" applyBorder="1"/>
    <xf numFmtId="164" fontId="22" fillId="0" borderId="21" xfId="0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5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/>
    </xf>
    <xf numFmtId="0" fontId="35" fillId="0" borderId="16" xfId="0" applyFont="1" applyFill="1" applyBorder="1"/>
    <xf numFmtId="0" fontId="22" fillId="0" borderId="25" xfId="39" applyFont="1" applyBorder="1"/>
    <xf numFmtId="0" fontId="20" fillId="0" borderId="26" xfId="39" applyFont="1" applyFill="1" applyBorder="1" applyAlignment="1">
      <alignment horizontal="left"/>
    </xf>
    <xf numFmtId="0" fontId="22" fillId="0" borderId="27" xfId="39" applyFont="1" applyFill="1" applyBorder="1"/>
    <xf numFmtId="165" fontId="22" fillId="0" borderId="0" xfId="39" applyNumberFormat="1" applyFont="1" applyFill="1" applyBorder="1"/>
    <xf numFmtId="0" fontId="22" fillId="0" borderId="28" xfId="39" applyFont="1" applyFill="1" applyBorder="1"/>
    <xf numFmtId="0" fontId="36" fillId="0" borderId="0" xfId="39" applyFont="1"/>
    <xf numFmtId="0" fontId="20" fillId="0" borderId="29" xfId="39" applyFont="1" applyFill="1" applyBorder="1" applyAlignment="1">
      <alignment horizontal="right"/>
    </xf>
    <xf numFmtId="0" fontId="20" fillId="0" borderId="28" xfId="39" applyFont="1" applyFill="1" applyBorder="1"/>
    <xf numFmtId="0" fontId="22" fillId="0" borderId="28" xfId="39" applyFont="1" applyBorder="1" applyAlignment="1">
      <alignment horizontal="center"/>
    </xf>
    <xf numFmtId="0" fontId="22" fillId="0" borderId="29" xfId="39" applyFont="1" applyFill="1" applyBorder="1"/>
    <xf numFmtId="0" fontId="20" fillId="0" borderId="29" xfId="39" applyFont="1" applyFill="1" applyBorder="1" applyAlignment="1">
      <alignment horizontal="left"/>
    </xf>
    <xf numFmtId="0" fontId="26" fillId="0" borderId="0" xfId="39" applyFont="1" applyFill="1" applyBorder="1"/>
    <xf numFmtId="0" fontId="20" fillId="0" borderId="0" xfId="39" applyFont="1" applyBorder="1"/>
    <xf numFmtId="0" fontId="22" fillId="0" borderId="30" xfId="39" applyFont="1" applyFill="1" applyBorder="1"/>
    <xf numFmtId="0" fontId="20" fillId="0" borderId="30" xfId="39" applyFont="1" applyBorder="1" applyAlignment="1">
      <alignment horizontal="left"/>
    </xf>
    <xf numFmtId="0" fontId="20" fillId="0" borderId="31" xfId="39" applyFont="1" applyFill="1" applyBorder="1"/>
    <xf numFmtId="0" fontId="20" fillId="0" borderId="32" xfId="39" applyFont="1" applyFill="1" applyBorder="1"/>
    <xf numFmtId="0" fontId="22" fillId="0" borderId="31" xfId="39" applyFont="1" applyFill="1" applyBorder="1"/>
    <xf numFmtId="0" fontId="22" fillId="0" borderId="31" xfId="39" applyFont="1" applyBorder="1" applyAlignment="1">
      <alignment horizontal="center"/>
    </xf>
    <xf numFmtId="0" fontId="0" fillId="0" borderId="0" xfId="0" applyAlignment="1">
      <alignment horizontal="center"/>
    </xf>
    <xf numFmtId="166" fontId="22" fillId="0" borderId="28" xfId="39" applyNumberFormat="1" applyFont="1" applyFill="1" applyBorder="1" applyAlignment="1">
      <alignment horizontal="center"/>
    </xf>
    <xf numFmtId="0" fontId="20" fillId="0" borderId="17" xfId="0" applyFont="1" applyBorder="1"/>
    <xf numFmtId="0" fontId="20" fillId="0" borderId="17" xfId="0" applyFont="1" applyFill="1" applyBorder="1" applyAlignment="1">
      <alignment horizontal="left"/>
    </xf>
    <xf numFmtId="0" fontId="22" fillId="0" borderId="17" xfId="0" applyFont="1" applyFill="1" applyBorder="1"/>
    <xf numFmtId="44" fontId="22" fillId="0" borderId="17" xfId="0" applyNumberFormat="1" applyFont="1" applyFill="1" applyBorder="1"/>
    <xf numFmtId="164" fontId="22" fillId="0" borderId="17" xfId="0" applyNumberFormat="1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15" xfId="0" applyFont="1" applyFill="1" applyBorder="1"/>
    <xf numFmtId="0" fontId="22" fillId="0" borderId="21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33" fillId="0" borderId="0" xfId="0" applyFont="1" applyFill="1"/>
    <xf numFmtId="0" fontId="20" fillId="0" borderId="16" xfId="0" applyFont="1" applyFill="1" applyBorder="1"/>
    <xf numFmtId="0" fontId="22" fillId="0" borderId="14" xfId="0" applyFont="1" applyFill="1" applyBorder="1" applyAlignment="1">
      <alignment horizontal="center"/>
    </xf>
    <xf numFmtId="0" fontId="20" fillId="0" borderId="20" xfId="0" applyFont="1" applyFill="1" applyBorder="1"/>
    <xf numFmtId="0" fontId="20" fillId="0" borderId="18" xfId="0" applyFont="1" applyFill="1" applyBorder="1"/>
    <xf numFmtId="0" fontId="20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0" fillId="26" borderId="0" xfId="0" applyFont="1" applyFill="1"/>
    <xf numFmtId="0" fontId="20" fillId="26" borderId="24" xfId="0" applyFont="1" applyFill="1" applyBorder="1"/>
    <xf numFmtId="44" fontId="22" fillId="0" borderId="24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4" fontId="22" fillId="0" borderId="22" xfId="28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0" fillId="26" borderId="11" xfId="0" applyFont="1" applyFill="1" applyBorder="1"/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/>
    <xf numFmtId="0" fontId="20" fillId="0" borderId="20" xfId="0" applyFont="1" applyBorder="1" applyAlignment="1"/>
    <xf numFmtId="0" fontId="20" fillId="0" borderId="12" xfId="0" applyFont="1" applyBorder="1"/>
    <xf numFmtId="0" fontId="22" fillId="0" borderId="2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44" fontId="22" fillId="0" borderId="13" xfId="0" applyNumberFormat="1" applyFont="1" applyFill="1" applyBorder="1" applyAlignment="1">
      <alignment horizontal="center"/>
    </xf>
    <xf numFmtId="44" fontId="22" fillId="0" borderId="14" xfId="0" applyNumberFormat="1" applyFont="1" applyFill="1" applyBorder="1" applyAlignment="1">
      <alignment horizontal="center"/>
    </xf>
    <xf numFmtId="44" fontId="22" fillId="0" borderId="15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4" fontId="22" fillId="0" borderId="12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17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left" vertical="center"/>
    </xf>
    <xf numFmtId="0" fontId="29" fillId="0" borderId="20" xfId="0" applyFont="1" applyFill="1" applyBorder="1" applyAlignment="1"/>
    <xf numFmtId="0" fontId="26" fillId="0" borderId="0" xfId="0" applyFont="1" applyFill="1" applyBorder="1" applyAlignment="1">
      <alignment vertical="center"/>
    </xf>
    <xf numFmtId="0" fontId="20" fillId="0" borderId="17" xfId="0" applyFont="1" applyFill="1" applyBorder="1"/>
    <xf numFmtId="0" fontId="20" fillId="0" borderId="20" xfId="0" applyFont="1" applyFill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22" xfId="0" applyFont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12" xfId="0" applyFont="1" applyBorder="1"/>
    <xf numFmtId="2" fontId="41" fillId="24" borderId="20" xfId="0" applyNumberFormat="1" applyFont="1" applyFill="1" applyBorder="1" applyAlignment="1">
      <alignment horizontal="left"/>
    </xf>
    <xf numFmtId="0" fontId="41" fillId="24" borderId="10" xfId="0" applyFont="1" applyFill="1" applyBorder="1" applyAlignment="1">
      <alignment horizontal="left"/>
    </xf>
    <xf numFmtId="44" fontId="40" fillId="24" borderId="10" xfId="28" applyFont="1" applyFill="1" applyBorder="1" applyAlignment="1">
      <alignment horizontal="left"/>
    </xf>
    <xf numFmtId="0" fontId="40" fillId="24" borderId="12" xfId="0" applyFont="1" applyFill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4" fillId="0" borderId="0" xfId="0" applyFont="1"/>
    <xf numFmtId="0" fontId="34" fillId="0" borderId="14" xfId="0" applyFont="1" applyBorder="1" applyAlignment="1"/>
    <xf numFmtId="0" fontId="34" fillId="0" borderId="12" xfId="0" applyFont="1" applyBorder="1" applyAlignment="1"/>
    <xf numFmtId="2" fontId="20" fillId="25" borderId="23" xfId="0" applyNumberFormat="1" applyFont="1" applyFill="1" applyBorder="1"/>
    <xf numFmtId="0" fontId="20" fillId="25" borderId="24" xfId="0" applyFont="1" applyFill="1" applyBorder="1" applyAlignment="1">
      <alignment horizontal="left"/>
    </xf>
    <xf numFmtId="0" fontId="22" fillId="25" borderId="24" xfId="0" applyFont="1" applyFill="1" applyBorder="1"/>
    <xf numFmtId="44" fontId="22" fillId="25" borderId="24" xfId="28" applyFont="1" applyFill="1" applyBorder="1"/>
    <xf numFmtId="0" fontId="22" fillId="25" borderId="19" xfId="0" applyFont="1" applyFill="1" applyBorder="1"/>
    <xf numFmtId="0" fontId="34" fillId="0" borderId="0" xfId="0" applyFont="1" applyAlignment="1">
      <alignment horizontal="center"/>
    </xf>
    <xf numFmtId="0" fontId="22" fillId="0" borderId="0" xfId="0" applyFont="1" applyBorder="1"/>
    <xf numFmtId="0" fontId="34" fillId="0" borderId="0" xfId="0" applyFont="1" applyBorder="1" applyAlignment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4" fontId="22" fillId="0" borderId="0" xfId="0" applyNumberFormat="1" applyFont="1" applyFill="1" applyBorder="1" applyAlignment="1">
      <alignment horizontal="center"/>
    </xf>
    <xf numFmtId="0" fontId="20" fillId="0" borderId="10" xfId="0" applyFont="1" applyBorder="1"/>
    <xf numFmtId="2" fontId="43" fillId="24" borderId="22" xfId="0" applyNumberFormat="1" applyFont="1" applyFill="1" applyBorder="1" applyAlignment="1">
      <alignment horizontal="left"/>
    </xf>
    <xf numFmtId="0" fontId="43" fillId="24" borderId="11" xfId="0" applyFont="1" applyFill="1" applyBorder="1" applyAlignment="1">
      <alignment horizontal="left"/>
    </xf>
    <xf numFmtId="44" fontId="24" fillId="24" borderId="11" xfId="28" applyFont="1" applyFill="1" applyBorder="1" applyAlignment="1">
      <alignment horizontal="left"/>
    </xf>
    <xf numFmtId="0" fontId="24" fillId="24" borderId="13" xfId="0" applyFont="1" applyFill="1" applyBorder="1" applyAlignment="1">
      <alignment horizontal="left"/>
    </xf>
    <xf numFmtId="2" fontId="43" fillId="24" borderId="15" xfId="0" applyNumberFormat="1" applyFont="1" applyFill="1" applyBorder="1" applyAlignment="1">
      <alignment horizontal="left"/>
    </xf>
    <xf numFmtId="0" fontId="43" fillId="24" borderId="0" xfId="0" applyFont="1" applyFill="1" applyBorder="1" applyAlignment="1">
      <alignment horizontal="left"/>
    </xf>
    <xf numFmtId="44" fontId="24" fillId="24" borderId="0" xfId="28" applyFont="1" applyFill="1" applyBorder="1" applyAlignment="1">
      <alignment horizontal="left"/>
    </xf>
    <xf numFmtId="0" fontId="24" fillId="24" borderId="14" xfId="0" applyFont="1" applyFill="1" applyBorder="1" applyAlignment="1">
      <alignment horizontal="left"/>
    </xf>
    <xf numFmtId="2" fontId="43" fillId="24" borderId="0" xfId="0" applyNumberFormat="1" applyFont="1" applyFill="1" applyBorder="1" applyAlignment="1">
      <alignment horizontal="left"/>
    </xf>
    <xf numFmtId="0" fontId="24" fillId="24" borderId="0" xfId="0" applyFont="1" applyFill="1" applyBorder="1" applyAlignment="1">
      <alignment horizontal="left"/>
    </xf>
    <xf numFmtId="0" fontId="20" fillId="24" borderId="14" xfId="0" applyFont="1" applyFill="1" applyBorder="1"/>
    <xf numFmtId="0" fontId="22" fillId="25" borderId="23" xfId="0" applyFont="1" applyFill="1" applyBorder="1" applyAlignment="1">
      <alignment horizontal="center" vertical="center"/>
    </xf>
    <xf numFmtId="0" fontId="22" fillId="25" borderId="24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12" fillId="0" borderId="0" xfId="35" applyBorder="1" applyAlignment="1" applyProtection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20" fillId="0" borderId="24" xfId="0" applyFont="1" applyBorder="1" applyAlignment="1"/>
    <xf numFmtId="0" fontId="20" fillId="0" borderId="19" xfId="0" applyFont="1" applyBorder="1" applyAlignment="1"/>
    <xf numFmtId="0" fontId="22" fillId="25" borderId="24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1" fillId="0" borderId="11" xfId="0" applyFont="1" applyBorder="1" applyAlignment="1"/>
    <xf numFmtId="0" fontId="20" fillId="0" borderId="0" xfId="0" applyFont="1" applyBorder="1" applyAlignment="1">
      <alignment horizontal="left"/>
    </xf>
    <xf numFmtId="0" fontId="1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31" fillId="25" borderId="24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0" fontId="20" fillId="0" borderId="15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1" xfId="0" applyFont="1" applyBorder="1" applyAlignment="1"/>
    <xf numFmtId="0" fontId="37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26" borderId="23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44" fontId="22" fillId="0" borderId="10" xfId="0" applyNumberFormat="1" applyFont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211</xdr:row>
      <xdr:rowOff>0</xdr:rowOff>
    </xdr:from>
    <xdr:to>
      <xdr:col>2</xdr:col>
      <xdr:colOff>1162050</xdr:colOff>
      <xdr:row>211</xdr:row>
      <xdr:rowOff>0</xdr:rowOff>
    </xdr:to>
    <xdr:pic>
      <xdr:nvPicPr>
        <xdr:cNvPr id="2049" name="Picture 2" descr="Grabber Corporate logo black and white- Low Res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506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76200</xdr:rowOff>
    </xdr:from>
    <xdr:to>
      <xdr:col>2</xdr:col>
      <xdr:colOff>3457575</xdr:colOff>
      <xdr:row>2</xdr:row>
      <xdr:rowOff>28575</xdr:rowOff>
    </xdr:to>
    <xdr:pic>
      <xdr:nvPicPr>
        <xdr:cNvPr id="2050" name="Picture 3" descr="Grabber Warmers color Logo ^LoRes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6200"/>
          <a:ext cx="2638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1162050</xdr:colOff>
      <xdr:row>212</xdr:row>
      <xdr:rowOff>200025</xdr:rowOff>
    </xdr:from>
    <xdr:to>
      <xdr:col>2</xdr:col>
      <xdr:colOff>2838450</xdr:colOff>
      <xdr:row>212</xdr:row>
      <xdr:rowOff>600075</xdr:rowOff>
    </xdr:to>
    <xdr:pic>
      <xdr:nvPicPr>
        <xdr:cNvPr id="2051" name="Picture 2" descr="Grabber Corporate logo black and white- Low Res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5261550"/>
          <a:ext cx="1676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125</xdr:row>
      <xdr:rowOff>0</xdr:rowOff>
    </xdr:from>
    <xdr:to>
      <xdr:col>2</xdr:col>
      <xdr:colOff>1162050</xdr:colOff>
      <xdr:row>125</xdr:row>
      <xdr:rowOff>0</xdr:rowOff>
    </xdr:to>
    <xdr:pic>
      <xdr:nvPicPr>
        <xdr:cNvPr id="2" name="Picture 2" descr="Grabber Corporate logo black and white- Low Res">
          <a:extLst>
            <a:ext uri="{FF2B5EF4-FFF2-40B4-BE49-F238E27FC236}">
              <a16:creationId xmlns:a16="http://schemas.microsoft.com/office/drawing/2014/main" id="{229BF12E-9134-416C-8FE2-21E8EB4E6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3009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325969</xdr:colOff>
      <xdr:row>0</xdr:row>
      <xdr:rowOff>186265</xdr:rowOff>
    </xdr:from>
    <xdr:to>
      <xdr:col>2</xdr:col>
      <xdr:colOff>3403600</xdr:colOff>
      <xdr:row>2</xdr:row>
      <xdr:rowOff>15510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F4C6E1-54BC-45B2-A834-E1E5CD8A0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58436" y="186265"/>
          <a:ext cx="3077631" cy="972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bberworld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0"/>
  <sheetViews>
    <sheetView topLeftCell="A52" zoomScaleNormal="100" workbookViewId="0">
      <selection activeCell="B42" sqref="B42"/>
    </sheetView>
  </sheetViews>
  <sheetFormatPr defaultColWidth="9.109375" defaultRowHeight="15.6" x14ac:dyDescent="0.3"/>
  <cols>
    <col min="1" max="1" width="15.33203125" style="17" customWidth="1"/>
    <col min="2" max="2" width="4.44140625" style="1" customWidth="1"/>
    <col min="3" max="3" width="52.109375" style="1" customWidth="1"/>
    <col min="4" max="4" width="12.44140625" style="1" customWidth="1"/>
    <col min="5" max="5" width="7.33203125" style="18" customWidth="1"/>
    <col min="6" max="6" width="8.88671875" style="142" customWidth="1"/>
    <col min="7" max="16384" width="9.109375" style="1"/>
  </cols>
  <sheetData>
    <row r="1" spans="1:9" ht="24.6" x14ac:dyDescent="0.4">
      <c r="A1" s="13"/>
      <c r="B1" s="14"/>
      <c r="C1" s="29"/>
      <c r="D1" s="13"/>
      <c r="E1" s="30"/>
      <c r="F1" s="122"/>
    </row>
    <row r="2" spans="1:9" ht="22.5" customHeight="1" x14ac:dyDescent="0.3">
      <c r="A2" s="13"/>
      <c r="B2" s="14"/>
      <c r="C2" s="31"/>
      <c r="D2" s="13"/>
      <c r="E2" s="30"/>
      <c r="F2" s="122"/>
    </row>
    <row r="3" spans="1:9" ht="24.6" x14ac:dyDescent="0.4">
      <c r="A3" s="301" t="s">
        <v>198</v>
      </c>
      <c r="B3" s="301"/>
      <c r="C3" s="301"/>
      <c r="D3" s="301"/>
      <c r="E3" s="301"/>
      <c r="F3" s="301"/>
    </row>
    <row r="4" spans="1:9" ht="24.6" x14ac:dyDescent="0.4">
      <c r="A4" s="157"/>
      <c r="B4" s="157"/>
      <c r="C4" s="157"/>
      <c r="D4" s="157"/>
      <c r="E4" s="157"/>
      <c r="F4" s="157"/>
    </row>
    <row r="5" spans="1:9" ht="13.2" x14ac:dyDescent="0.25">
      <c r="A5" s="61" t="s">
        <v>0</v>
      </c>
      <c r="B5" s="143" t="s">
        <v>1</v>
      </c>
      <c r="C5" s="66"/>
      <c r="D5" s="144" t="s">
        <v>2</v>
      </c>
      <c r="E5" s="63"/>
      <c r="F5" s="75" t="s">
        <v>115</v>
      </c>
    </row>
    <row r="6" spans="1:9" x14ac:dyDescent="0.3">
      <c r="A6" s="286" t="s">
        <v>3</v>
      </c>
      <c r="B6" s="287"/>
      <c r="C6" s="287"/>
      <c r="D6" s="287"/>
      <c r="E6" s="287"/>
      <c r="F6" s="288"/>
      <c r="G6" s="2"/>
      <c r="H6" s="2"/>
      <c r="I6" s="3"/>
    </row>
    <row r="7" spans="1:9" ht="13.2" x14ac:dyDescent="0.25">
      <c r="A7" s="34" t="s">
        <v>63</v>
      </c>
      <c r="B7" s="35" t="s">
        <v>152</v>
      </c>
      <c r="C7" s="7"/>
      <c r="D7" s="36">
        <v>0.57999999999999996</v>
      </c>
      <c r="E7" s="146" t="s">
        <v>41</v>
      </c>
      <c r="F7" s="129">
        <v>1.49</v>
      </c>
    </row>
    <row r="8" spans="1:9" ht="13.8" x14ac:dyDescent="0.25">
      <c r="A8" s="120"/>
      <c r="B8" s="116">
        <v>320</v>
      </c>
      <c r="C8" s="7" t="s">
        <v>64</v>
      </c>
      <c r="D8" s="36">
        <f>D7*B8</f>
        <v>185.6</v>
      </c>
      <c r="E8" s="146" t="s">
        <v>39</v>
      </c>
      <c r="F8" s="130"/>
    </row>
    <row r="9" spans="1:9" ht="13.2" x14ac:dyDescent="0.25">
      <c r="A9" s="23"/>
      <c r="B9" s="32" t="s">
        <v>199</v>
      </c>
      <c r="C9" s="38"/>
      <c r="D9" s="39"/>
      <c r="E9" s="148"/>
      <c r="F9" s="131"/>
    </row>
    <row r="10" spans="1:9" ht="13.2" x14ac:dyDescent="0.25">
      <c r="A10" s="34" t="s">
        <v>4</v>
      </c>
      <c r="B10" s="35" t="s">
        <v>135</v>
      </c>
      <c r="C10" s="7"/>
      <c r="D10" s="40">
        <v>0.5</v>
      </c>
      <c r="E10" s="146" t="s">
        <v>41</v>
      </c>
      <c r="F10" s="129">
        <v>1.29</v>
      </c>
    </row>
    <row r="11" spans="1:9" ht="13.2" x14ac:dyDescent="0.25">
      <c r="A11" s="41"/>
      <c r="B11" s="116">
        <v>320</v>
      </c>
      <c r="C11" s="7" t="s">
        <v>19</v>
      </c>
      <c r="D11" s="42">
        <f>D10*B11</f>
        <v>160</v>
      </c>
      <c r="E11" s="146" t="s">
        <v>39</v>
      </c>
      <c r="F11" s="130"/>
    </row>
    <row r="12" spans="1:9" ht="13.2" x14ac:dyDescent="0.25">
      <c r="A12" s="43"/>
      <c r="B12" s="32" t="s">
        <v>208</v>
      </c>
      <c r="C12" s="4"/>
      <c r="D12" s="44"/>
      <c r="E12" s="148"/>
      <c r="F12" s="131"/>
    </row>
    <row r="13" spans="1:9" ht="13.2" x14ac:dyDescent="0.25">
      <c r="A13" s="45" t="s">
        <v>29</v>
      </c>
      <c r="B13" s="35" t="s">
        <v>42</v>
      </c>
      <c r="C13" s="5"/>
      <c r="D13" s="46">
        <f>D10*3</f>
        <v>1.5</v>
      </c>
      <c r="E13" s="147" t="s">
        <v>38</v>
      </c>
      <c r="F13" s="129">
        <v>4.49</v>
      </c>
    </row>
    <row r="14" spans="1:9" ht="13.2" x14ac:dyDescent="0.25">
      <c r="A14" s="41"/>
      <c r="B14" s="116">
        <v>40</v>
      </c>
      <c r="C14" s="7" t="s">
        <v>48</v>
      </c>
      <c r="D14" s="40">
        <f>D13*B14</f>
        <v>60</v>
      </c>
      <c r="E14" s="146" t="s">
        <v>39</v>
      </c>
      <c r="F14" s="130"/>
    </row>
    <row r="15" spans="1:9" ht="13.2" x14ac:dyDescent="0.25">
      <c r="A15" s="43"/>
      <c r="B15" s="48" t="s">
        <v>209</v>
      </c>
      <c r="C15" s="6"/>
      <c r="D15" s="49"/>
      <c r="E15" s="148"/>
      <c r="F15" s="131"/>
    </row>
    <row r="16" spans="1:9" ht="13.2" x14ac:dyDescent="0.25">
      <c r="A16" s="45" t="s">
        <v>245</v>
      </c>
      <c r="B16" s="35" t="s">
        <v>246</v>
      </c>
      <c r="C16" s="5"/>
      <c r="D16" s="46">
        <v>1.59</v>
      </c>
      <c r="E16" s="147" t="s">
        <v>247</v>
      </c>
      <c r="F16" s="129"/>
    </row>
    <row r="17" spans="1:6" ht="13.2" x14ac:dyDescent="0.25">
      <c r="A17" s="41"/>
      <c r="B17" s="116">
        <v>40</v>
      </c>
      <c r="C17" s="7" t="s">
        <v>250</v>
      </c>
      <c r="D17" s="40">
        <f>D16*B17</f>
        <v>63.6</v>
      </c>
      <c r="E17" s="146" t="s">
        <v>248</v>
      </c>
      <c r="F17" s="130"/>
    </row>
    <row r="18" spans="1:6" ht="13.2" x14ac:dyDescent="0.25">
      <c r="A18" s="43"/>
      <c r="B18" s="48" t="s">
        <v>249</v>
      </c>
      <c r="C18" s="6"/>
      <c r="D18" s="49"/>
      <c r="E18" s="148"/>
      <c r="F18" s="131"/>
    </row>
    <row r="19" spans="1:6" ht="13.2" x14ac:dyDescent="0.25">
      <c r="A19" s="34" t="s">
        <v>68</v>
      </c>
      <c r="B19" s="35" t="s">
        <v>136</v>
      </c>
      <c r="C19" s="7"/>
      <c r="D19" s="55">
        <f>D10*10</f>
        <v>5</v>
      </c>
      <c r="E19" s="150" t="s">
        <v>38</v>
      </c>
      <c r="F19" s="129">
        <v>11.99</v>
      </c>
    </row>
    <row r="20" spans="1:6" ht="13.2" x14ac:dyDescent="0.25">
      <c r="A20" s="41"/>
      <c r="B20" s="116">
        <v>32</v>
      </c>
      <c r="C20" s="7" t="s">
        <v>69</v>
      </c>
      <c r="D20" s="42">
        <f>B20*D19</f>
        <v>160</v>
      </c>
      <c r="E20" s="149" t="s">
        <v>39</v>
      </c>
      <c r="F20" s="130"/>
    </row>
    <row r="21" spans="1:6" ht="13.2" x14ac:dyDescent="0.25">
      <c r="A21" s="41"/>
      <c r="B21" s="51" t="s">
        <v>210</v>
      </c>
      <c r="C21" s="7"/>
      <c r="D21" s="49"/>
      <c r="E21" s="148"/>
      <c r="F21" s="131"/>
    </row>
    <row r="22" spans="1:6" ht="13.2" x14ac:dyDescent="0.25">
      <c r="A22" s="45" t="s">
        <v>36</v>
      </c>
      <c r="B22" s="52" t="s">
        <v>37</v>
      </c>
      <c r="C22" s="5"/>
      <c r="D22" s="46">
        <f>(D10+D30)</f>
        <v>1.22</v>
      </c>
      <c r="E22" s="147" t="s">
        <v>38</v>
      </c>
      <c r="F22" s="129">
        <v>2.4900000000000002</v>
      </c>
    </row>
    <row r="23" spans="1:6" ht="13.2" x14ac:dyDescent="0.25">
      <c r="A23" s="41"/>
      <c r="B23" s="116">
        <v>40</v>
      </c>
      <c r="C23" s="7" t="s">
        <v>49</v>
      </c>
      <c r="D23" s="40">
        <f>D22*B23</f>
        <v>48.8</v>
      </c>
      <c r="E23" s="146" t="s">
        <v>39</v>
      </c>
      <c r="F23" s="130"/>
    </row>
    <row r="24" spans="1:6" ht="13.2" x14ac:dyDescent="0.25">
      <c r="A24" s="43"/>
      <c r="B24" s="32" t="s">
        <v>211</v>
      </c>
      <c r="C24" s="4"/>
      <c r="D24" s="49"/>
      <c r="E24" s="33"/>
      <c r="F24" s="131"/>
    </row>
    <row r="25" spans="1:6" ht="13.2" x14ac:dyDescent="0.25">
      <c r="A25" s="45" t="s">
        <v>178</v>
      </c>
      <c r="B25" s="52" t="s">
        <v>179</v>
      </c>
      <c r="C25" s="5"/>
      <c r="D25" s="46">
        <v>1.85</v>
      </c>
      <c r="E25" s="147" t="s">
        <v>38</v>
      </c>
      <c r="F25" s="129">
        <v>4.99</v>
      </c>
    </row>
    <row r="26" spans="1:6" ht="13.2" x14ac:dyDescent="0.25">
      <c r="A26" s="175" t="s">
        <v>161</v>
      </c>
      <c r="B26" s="116">
        <v>48</v>
      </c>
      <c r="C26" s="7" t="s">
        <v>180</v>
      </c>
      <c r="D26" s="40">
        <f>D25*B26</f>
        <v>88.800000000000011</v>
      </c>
      <c r="E26" s="146" t="s">
        <v>39</v>
      </c>
      <c r="F26" s="130"/>
    </row>
    <row r="27" spans="1:6" ht="13.2" x14ac:dyDescent="0.25">
      <c r="A27" s="43"/>
      <c r="B27" s="32" t="s">
        <v>212</v>
      </c>
      <c r="C27" s="4"/>
      <c r="D27" s="49"/>
      <c r="E27" s="33"/>
      <c r="F27" s="131"/>
    </row>
    <row r="28" spans="1:6" ht="13.2" x14ac:dyDescent="0.25">
      <c r="A28" s="7"/>
      <c r="B28" s="51"/>
      <c r="C28" s="7"/>
      <c r="D28" s="7"/>
      <c r="E28" s="100"/>
      <c r="F28" s="135"/>
    </row>
    <row r="29" spans="1:6" ht="13.2" x14ac:dyDescent="0.25">
      <c r="A29" s="286" t="s">
        <v>112</v>
      </c>
      <c r="B29" s="287"/>
      <c r="C29" s="287"/>
      <c r="D29" s="287"/>
      <c r="E29" s="287"/>
      <c r="F29" s="288"/>
    </row>
    <row r="30" spans="1:6" ht="13.2" x14ac:dyDescent="0.25">
      <c r="A30" s="34" t="s">
        <v>5</v>
      </c>
      <c r="B30" s="35" t="s">
        <v>6</v>
      </c>
      <c r="C30" s="7"/>
      <c r="D30" s="40">
        <v>0.72</v>
      </c>
      <c r="E30" s="146" t="s">
        <v>41</v>
      </c>
      <c r="F30" s="129">
        <v>1.59</v>
      </c>
    </row>
    <row r="31" spans="1:6" ht="13.2" x14ac:dyDescent="0.25">
      <c r="A31" s="41"/>
      <c r="B31" s="116">
        <v>320</v>
      </c>
      <c r="C31" s="7" t="s">
        <v>19</v>
      </c>
      <c r="D31" s="42">
        <f>D30*B31</f>
        <v>230.39999999999998</v>
      </c>
      <c r="E31" s="146" t="s">
        <v>39</v>
      </c>
      <c r="F31" s="130"/>
    </row>
    <row r="32" spans="1:6" ht="13.2" x14ac:dyDescent="0.25">
      <c r="A32" s="43"/>
      <c r="B32" s="32" t="s">
        <v>213</v>
      </c>
      <c r="C32" s="4"/>
      <c r="D32" s="44"/>
      <c r="E32" s="148"/>
      <c r="F32" s="131"/>
    </row>
    <row r="33" spans="1:8" ht="13.2" x14ac:dyDescent="0.25">
      <c r="A33" s="34" t="s">
        <v>30</v>
      </c>
      <c r="B33" s="35" t="s">
        <v>43</v>
      </c>
      <c r="C33" s="7"/>
      <c r="D33" s="55">
        <f>D30*3</f>
        <v>2.16</v>
      </c>
      <c r="E33" s="150" t="s">
        <v>38</v>
      </c>
      <c r="F33" s="129">
        <v>4.49</v>
      </c>
    </row>
    <row r="34" spans="1:8" ht="13.2" x14ac:dyDescent="0.25">
      <c r="A34" s="41"/>
      <c r="B34" s="116">
        <v>40</v>
      </c>
      <c r="C34" s="7" t="s">
        <v>50</v>
      </c>
      <c r="D34" s="42">
        <f>D33*B34</f>
        <v>86.4</v>
      </c>
      <c r="E34" s="149" t="s">
        <v>39</v>
      </c>
      <c r="F34" s="130"/>
      <c r="H34" s="1" t="s">
        <v>165</v>
      </c>
    </row>
    <row r="35" spans="1:8" ht="13.2" x14ac:dyDescent="0.25">
      <c r="A35" s="41"/>
      <c r="B35" s="53" t="s">
        <v>214</v>
      </c>
      <c r="C35" s="7"/>
      <c r="D35" s="56"/>
      <c r="E35" s="151"/>
      <c r="F35" s="131"/>
    </row>
    <row r="36" spans="1:8" ht="13.2" x14ac:dyDescent="0.25">
      <c r="A36" s="45" t="s">
        <v>65</v>
      </c>
      <c r="B36" s="54" t="s">
        <v>66</v>
      </c>
      <c r="C36" s="5"/>
      <c r="D36" s="46">
        <f>(D30*8)</f>
        <v>5.76</v>
      </c>
      <c r="E36" s="147" t="s">
        <v>38</v>
      </c>
      <c r="F36" s="129">
        <v>11.99</v>
      </c>
    </row>
    <row r="37" spans="1:8" ht="13.2" x14ac:dyDescent="0.25">
      <c r="A37" s="41"/>
      <c r="B37" s="116">
        <v>32</v>
      </c>
      <c r="C37" s="7" t="s">
        <v>67</v>
      </c>
      <c r="D37" s="40">
        <f>D36*B37</f>
        <v>184.32</v>
      </c>
      <c r="E37" s="146" t="s">
        <v>39</v>
      </c>
      <c r="F37" s="130"/>
    </row>
    <row r="38" spans="1:8" ht="13.2" x14ac:dyDescent="0.25">
      <c r="A38" s="43"/>
      <c r="B38" s="32" t="s">
        <v>215</v>
      </c>
      <c r="C38" s="4"/>
      <c r="D38" s="49"/>
      <c r="E38" s="33"/>
      <c r="F38" s="131"/>
    </row>
    <row r="39" spans="1:8" ht="13.2" x14ac:dyDescent="0.25">
      <c r="A39" s="7"/>
      <c r="B39" s="51"/>
      <c r="C39" s="7"/>
      <c r="D39" s="7"/>
      <c r="E39" s="100"/>
      <c r="F39" s="135"/>
    </row>
    <row r="40" spans="1:8" ht="13.2" x14ac:dyDescent="0.25">
      <c r="A40" s="286" t="s">
        <v>7</v>
      </c>
      <c r="B40" s="287"/>
      <c r="C40" s="287"/>
      <c r="D40" s="287"/>
      <c r="E40" s="287"/>
      <c r="F40" s="288"/>
    </row>
    <row r="41" spans="1:8" ht="13.2" x14ac:dyDescent="0.25">
      <c r="A41" s="34" t="s">
        <v>8</v>
      </c>
      <c r="B41" s="35" t="s">
        <v>9</v>
      </c>
      <c r="C41" s="7"/>
      <c r="D41" s="40">
        <v>1.35</v>
      </c>
      <c r="E41" s="146" t="s">
        <v>41</v>
      </c>
      <c r="F41" s="129">
        <v>2.99</v>
      </c>
    </row>
    <row r="42" spans="1:8" ht="13.2" x14ac:dyDescent="0.25">
      <c r="A42" s="41"/>
      <c r="B42" s="116">
        <v>240</v>
      </c>
      <c r="C42" s="7" t="s">
        <v>20</v>
      </c>
      <c r="D42" s="42">
        <f>D41*B42</f>
        <v>324</v>
      </c>
      <c r="E42" s="146" t="s">
        <v>39</v>
      </c>
      <c r="F42" s="130"/>
    </row>
    <row r="43" spans="1:8" ht="13.2" x14ac:dyDescent="0.25">
      <c r="A43" s="43"/>
      <c r="B43" s="32" t="s">
        <v>216</v>
      </c>
      <c r="C43" s="4"/>
      <c r="D43" s="44"/>
      <c r="E43" s="148"/>
      <c r="F43" s="131"/>
    </row>
    <row r="44" spans="1:8" ht="13.2" x14ac:dyDescent="0.25">
      <c r="A44" s="34" t="s">
        <v>10</v>
      </c>
      <c r="B44" s="35" t="s">
        <v>11</v>
      </c>
      <c r="C44" s="7"/>
      <c r="D44" s="46">
        <v>1.35</v>
      </c>
      <c r="E44" s="146" t="s">
        <v>41</v>
      </c>
      <c r="F44" s="129">
        <v>2.99</v>
      </c>
    </row>
    <row r="45" spans="1:8" ht="13.2" x14ac:dyDescent="0.25">
      <c r="A45" s="41"/>
      <c r="B45" s="116">
        <v>240</v>
      </c>
      <c r="C45" s="7" t="s">
        <v>20</v>
      </c>
      <c r="D45" s="40">
        <f>D44*B45</f>
        <v>324</v>
      </c>
      <c r="E45" s="146" t="s">
        <v>39</v>
      </c>
      <c r="F45" s="130"/>
    </row>
    <row r="46" spans="1:8" ht="13.2" x14ac:dyDescent="0.25">
      <c r="A46" s="43"/>
      <c r="B46" s="32" t="s">
        <v>217</v>
      </c>
      <c r="C46" s="4"/>
      <c r="D46" s="49"/>
      <c r="E46" s="148"/>
      <c r="F46" s="131"/>
    </row>
    <row r="47" spans="1:8" ht="13.2" x14ac:dyDescent="0.25">
      <c r="A47" s="45" t="s">
        <v>51</v>
      </c>
      <c r="B47" s="52" t="s">
        <v>52</v>
      </c>
      <c r="C47" s="5"/>
      <c r="D47" s="55">
        <f>D41*3</f>
        <v>4.0500000000000007</v>
      </c>
      <c r="E47" s="150" t="s">
        <v>38</v>
      </c>
      <c r="F47" s="129">
        <v>8.49</v>
      </c>
    </row>
    <row r="48" spans="1:8" ht="13.2" x14ac:dyDescent="0.25">
      <c r="A48" s="41"/>
      <c r="B48" s="116">
        <v>80</v>
      </c>
      <c r="C48" s="7" t="s">
        <v>53</v>
      </c>
      <c r="D48" s="42">
        <f>D47*B48</f>
        <v>324.00000000000006</v>
      </c>
      <c r="E48" s="149" t="s">
        <v>39</v>
      </c>
      <c r="F48" s="130"/>
    </row>
    <row r="49" spans="1:6" ht="13.2" x14ac:dyDescent="0.25">
      <c r="A49" s="43"/>
      <c r="B49" s="48" t="s">
        <v>218</v>
      </c>
      <c r="C49" s="6"/>
      <c r="D49" s="56"/>
      <c r="E49" s="151"/>
      <c r="F49" s="131"/>
    </row>
    <row r="50" spans="1:6" ht="13.2" x14ac:dyDescent="0.25">
      <c r="A50" s="45" t="s">
        <v>70</v>
      </c>
      <c r="B50" s="52" t="s">
        <v>54</v>
      </c>
      <c r="C50" s="5"/>
      <c r="D50" s="46">
        <f>D44*3</f>
        <v>4.0500000000000007</v>
      </c>
      <c r="E50" s="147" t="s">
        <v>38</v>
      </c>
      <c r="F50" s="129">
        <v>8.49</v>
      </c>
    </row>
    <row r="51" spans="1:6" ht="12.75" customHeight="1" x14ac:dyDescent="0.25">
      <c r="A51" s="41"/>
      <c r="B51" s="116">
        <v>80</v>
      </c>
      <c r="C51" s="7" t="s">
        <v>55</v>
      </c>
      <c r="D51" s="40">
        <f>D50*B51</f>
        <v>324.00000000000006</v>
      </c>
      <c r="E51" s="146" t="s">
        <v>39</v>
      </c>
      <c r="F51" s="130"/>
    </row>
    <row r="52" spans="1:6" ht="12.75" customHeight="1" x14ac:dyDescent="0.25">
      <c r="A52" s="43"/>
      <c r="B52" s="32" t="s">
        <v>219</v>
      </c>
      <c r="C52" s="4"/>
      <c r="D52" s="49"/>
      <c r="E52" s="33"/>
      <c r="F52" s="131"/>
    </row>
    <row r="53" spans="1:6" s="2" customFormat="1" ht="12.75" customHeight="1" x14ac:dyDescent="0.3">
      <c r="A53" s="13"/>
      <c r="B53" s="297" t="s">
        <v>153</v>
      </c>
      <c r="C53" s="298"/>
      <c r="D53" s="298"/>
      <c r="E53" s="298"/>
      <c r="F53" s="13"/>
    </row>
    <row r="54" spans="1:6" ht="12.75" customHeight="1" x14ac:dyDescent="0.25">
      <c r="A54" s="13"/>
      <c r="B54" s="299" t="s">
        <v>154</v>
      </c>
      <c r="C54" s="300"/>
      <c r="D54" s="300"/>
      <c r="E54" s="300"/>
      <c r="F54" s="13"/>
    </row>
    <row r="55" spans="1:6" ht="12.75" customHeight="1" x14ac:dyDescent="0.25">
      <c r="A55" s="13"/>
      <c r="B55" s="14"/>
      <c r="C55" s="158"/>
      <c r="D55" s="158"/>
      <c r="E55" s="158"/>
      <c r="F55" s="13"/>
    </row>
    <row r="56" spans="1:6" x14ac:dyDescent="0.3">
      <c r="A56" s="2"/>
      <c r="B56" s="2"/>
      <c r="C56" s="2"/>
      <c r="D56" s="2"/>
      <c r="E56" s="2"/>
      <c r="F56" s="2"/>
    </row>
    <row r="57" spans="1:6" ht="13.2" x14ac:dyDescent="0.25">
      <c r="A57" s="286" t="s">
        <v>134</v>
      </c>
      <c r="B57" s="304"/>
      <c r="C57" s="304"/>
      <c r="D57" s="304"/>
      <c r="E57" s="304"/>
      <c r="F57" s="305"/>
    </row>
    <row r="58" spans="1:6" ht="13.2" x14ac:dyDescent="0.25">
      <c r="A58" s="45" t="s">
        <v>193</v>
      </c>
      <c r="B58" s="52" t="s">
        <v>194</v>
      </c>
      <c r="C58" s="5"/>
      <c r="D58" s="55">
        <f>(D10*2)+(D30*2)+(D80*2)</f>
        <v>3.6799999999999997</v>
      </c>
      <c r="E58" s="164" t="s">
        <v>196</v>
      </c>
      <c r="F58" s="166">
        <v>7.99</v>
      </c>
    </row>
    <row r="59" spans="1:6" ht="13.8" x14ac:dyDescent="0.25">
      <c r="A59" s="120"/>
      <c r="B59" s="116">
        <v>24</v>
      </c>
      <c r="C59" s="7" t="s">
        <v>195</v>
      </c>
      <c r="D59" s="42">
        <f>D58*B59</f>
        <v>88.32</v>
      </c>
      <c r="E59" s="165"/>
      <c r="F59" s="167"/>
    </row>
    <row r="60" spans="1:6" ht="13.2" x14ac:dyDescent="0.25">
      <c r="A60" s="41"/>
      <c r="B60" s="51" t="s">
        <v>220</v>
      </c>
      <c r="C60" s="7"/>
      <c r="D60" s="42"/>
      <c r="E60" s="165"/>
      <c r="F60" s="168"/>
    </row>
    <row r="61" spans="1:6" ht="13.2" x14ac:dyDescent="0.25">
      <c r="A61" s="45" t="s">
        <v>116</v>
      </c>
      <c r="B61" s="54" t="s">
        <v>139</v>
      </c>
      <c r="C61" s="8"/>
      <c r="D61" s="55">
        <f>((D10*8)+(D30*8)+(D80*8))</f>
        <v>14.719999999999999</v>
      </c>
      <c r="E61" s="150" t="s">
        <v>38</v>
      </c>
      <c r="F61" s="130">
        <v>24.99</v>
      </c>
    </row>
    <row r="62" spans="1:6" ht="13.8" x14ac:dyDescent="0.25">
      <c r="A62" s="120"/>
      <c r="B62" s="119">
        <v>10</v>
      </c>
      <c r="C62" s="12" t="s">
        <v>140</v>
      </c>
      <c r="D62" s="42">
        <f>D61*B62</f>
        <v>147.19999999999999</v>
      </c>
      <c r="E62" s="149" t="s">
        <v>39</v>
      </c>
      <c r="F62" s="130"/>
    </row>
    <row r="63" spans="1:6" ht="13.2" x14ac:dyDescent="0.25">
      <c r="A63" s="43"/>
      <c r="B63" s="48" t="s">
        <v>221</v>
      </c>
      <c r="C63" s="6"/>
      <c r="D63" s="56"/>
      <c r="E63" s="57"/>
      <c r="F63" s="131"/>
    </row>
    <row r="64" spans="1:6" ht="13.2" x14ac:dyDescent="0.25">
      <c r="A64" s="7"/>
      <c r="B64" s="51"/>
      <c r="C64" s="7"/>
      <c r="D64" s="161"/>
      <c r="E64" s="162"/>
      <c r="F64" s="135"/>
    </row>
    <row r="65" spans="1:6" ht="13.2" x14ac:dyDescent="0.25">
      <c r="A65" s="7"/>
      <c r="B65" s="51"/>
      <c r="C65" s="7"/>
      <c r="D65" s="161"/>
      <c r="E65" s="162"/>
      <c r="F65" s="135"/>
    </row>
    <row r="66" spans="1:6" ht="13.2" x14ac:dyDescent="0.25">
      <c r="A66" s="22" t="s">
        <v>132</v>
      </c>
      <c r="B66" s="73" t="s">
        <v>1</v>
      </c>
      <c r="C66" s="26"/>
      <c r="D66" s="74" t="s">
        <v>2</v>
      </c>
      <c r="E66" s="26"/>
      <c r="F66" s="75" t="s">
        <v>115</v>
      </c>
    </row>
    <row r="67" spans="1:6" ht="13.2" x14ac:dyDescent="0.25">
      <c r="A67" s="286" t="s">
        <v>12</v>
      </c>
      <c r="B67" s="287"/>
      <c r="C67" s="287"/>
      <c r="D67" s="287"/>
      <c r="E67" s="287"/>
      <c r="F67" s="288"/>
    </row>
    <row r="68" spans="1:6" ht="13.2" x14ac:dyDescent="0.25">
      <c r="A68" s="34" t="s">
        <v>13</v>
      </c>
      <c r="B68" s="35" t="s">
        <v>14</v>
      </c>
      <c r="C68" s="7"/>
      <c r="D68" s="40">
        <v>0.54</v>
      </c>
      <c r="E68" s="146" t="s">
        <v>46</v>
      </c>
      <c r="F68" s="129">
        <v>1.29</v>
      </c>
    </row>
    <row r="69" spans="1:6" ht="13.2" x14ac:dyDescent="0.25">
      <c r="A69" s="41"/>
      <c r="B69" s="116">
        <v>240</v>
      </c>
      <c r="C69" s="7" t="s">
        <v>45</v>
      </c>
      <c r="D69" s="42">
        <f>D68*B69</f>
        <v>129.60000000000002</v>
      </c>
      <c r="E69" s="146" t="s">
        <v>39</v>
      </c>
      <c r="F69" s="130"/>
    </row>
    <row r="70" spans="1:6" ht="13.2" x14ac:dyDescent="0.25">
      <c r="A70" s="43"/>
      <c r="B70" s="32" t="s">
        <v>222</v>
      </c>
      <c r="C70" s="4"/>
      <c r="D70" s="44"/>
      <c r="E70" s="148"/>
      <c r="F70" s="131"/>
    </row>
    <row r="71" spans="1:6" ht="13.2" x14ac:dyDescent="0.25">
      <c r="A71" s="34" t="s">
        <v>155</v>
      </c>
      <c r="B71" s="35" t="s">
        <v>156</v>
      </c>
      <c r="C71" s="7"/>
      <c r="D71" s="40">
        <f>D68*10</f>
        <v>5.4</v>
      </c>
      <c r="E71" s="146" t="s">
        <v>46</v>
      </c>
      <c r="F71" s="129">
        <v>11.99</v>
      </c>
    </row>
    <row r="72" spans="1:6" ht="13.2" x14ac:dyDescent="0.25">
      <c r="A72" s="41"/>
      <c r="B72" s="116">
        <v>32</v>
      </c>
      <c r="C72" s="7" t="s">
        <v>45</v>
      </c>
      <c r="D72" s="42">
        <f>D71*B72</f>
        <v>172.8</v>
      </c>
      <c r="E72" s="146" t="s">
        <v>39</v>
      </c>
      <c r="F72" s="130"/>
    </row>
    <row r="73" spans="1:6" ht="13.2" x14ac:dyDescent="0.25">
      <c r="A73" s="43"/>
      <c r="B73" s="32" t="s">
        <v>223</v>
      </c>
      <c r="C73" s="4"/>
      <c r="D73" s="44"/>
      <c r="E73" s="148"/>
      <c r="F73" s="131"/>
    </row>
    <row r="74" spans="1:6" ht="13.2" x14ac:dyDescent="0.25">
      <c r="A74" s="34" t="s">
        <v>56</v>
      </c>
      <c r="B74" s="35" t="s">
        <v>57</v>
      </c>
      <c r="C74" s="7"/>
      <c r="D74" s="42">
        <f>D68*3</f>
        <v>1.62</v>
      </c>
      <c r="E74" s="149" t="s">
        <v>38</v>
      </c>
      <c r="F74" s="129">
        <v>3.49</v>
      </c>
    </row>
    <row r="75" spans="1:6" ht="13.2" x14ac:dyDescent="0.25">
      <c r="A75" s="41"/>
      <c r="B75" s="116">
        <v>40</v>
      </c>
      <c r="C75" s="7" t="s">
        <v>58</v>
      </c>
      <c r="D75" s="42">
        <f>D74*B75</f>
        <v>64.800000000000011</v>
      </c>
      <c r="E75" s="149" t="s">
        <v>39</v>
      </c>
      <c r="F75" s="130"/>
    </row>
    <row r="76" spans="1:6" ht="13.2" x14ac:dyDescent="0.25">
      <c r="A76" s="41"/>
      <c r="B76" s="51" t="s">
        <v>224</v>
      </c>
      <c r="C76" s="7"/>
      <c r="D76" s="42"/>
      <c r="E76" s="149"/>
      <c r="F76" s="131"/>
    </row>
    <row r="77" spans="1:6" ht="13.2" x14ac:dyDescent="0.25">
      <c r="A77" s="45" t="s">
        <v>15</v>
      </c>
      <c r="B77" s="52" t="s">
        <v>16</v>
      </c>
      <c r="C77" s="5"/>
      <c r="D77" s="46">
        <v>0.56000000000000005</v>
      </c>
      <c r="E77" s="147" t="s">
        <v>46</v>
      </c>
      <c r="F77" s="129">
        <v>1.49</v>
      </c>
    </row>
    <row r="78" spans="1:6" ht="13.2" x14ac:dyDescent="0.25">
      <c r="A78" s="41"/>
      <c r="B78" s="116">
        <v>240</v>
      </c>
      <c r="C78" s="7" t="s">
        <v>45</v>
      </c>
      <c r="D78" s="42">
        <f>D77*B78</f>
        <v>134.4</v>
      </c>
      <c r="E78" s="146" t="s">
        <v>39</v>
      </c>
      <c r="F78" s="130"/>
    </row>
    <row r="79" spans="1:6" ht="13.2" x14ac:dyDescent="0.25">
      <c r="A79" s="43"/>
      <c r="B79" s="32" t="s">
        <v>225</v>
      </c>
      <c r="C79" s="4"/>
      <c r="D79" s="49"/>
      <c r="E79" s="148"/>
      <c r="F79" s="131"/>
    </row>
    <row r="80" spans="1:6" ht="13.2" x14ac:dyDescent="0.25">
      <c r="A80" s="45" t="s">
        <v>17</v>
      </c>
      <c r="B80" s="52" t="s">
        <v>18</v>
      </c>
      <c r="C80" s="5"/>
      <c r="D80" s="46">
        <v>0.62</v>
      </c>
      <c r="E80" s="147" t="s">
        <v>46</v>
      </c>
      <c r="F80" s="129">
        <v>1.49</v>
      </c>
    </row>
    <row r="81" spans="1:6" ht="13.2" x14ac:dyDescent="0.25">
      <c r="A81" s="41"/>
      <c r="B81" s="116">
        <v>320</v>
      </c>
      <c r="C81" s="7" t="s">
        <v>47</v>
      </c>
      <c r="D81" s="42">
        <f>D80*B81</f>
        <v>198.4</v>
      </c>
      <c r="E81" s="146" t="s">
        <v>39</v>
      </c>
      <c r="F81" s="130"/>
    </row>
    <row r="82" spans="1:6" ht="13.2" x14ac:dyDescent="0.25">
      <c r="A82" s="43"/>
      <c r="B82" s="32" t="s">
        <v>226</v>
      </c>
      <c r="C82" s="4"/>
      <c r="D82" s="49"/>
      <c r="E82" s="33"/>
      <c r="F82" s="131"/>
    </row>
    <row r="83" spans="1:6" ht="13.2" x14ac:dyDescent="0.25">
      <c r="A83" s="7"/>
      <c r="B83" s="51"/>
      <c r="C83" s="7"/>
      <c r="D83" s="7"/>
      <c r="E83" s="100"/>
      <c r="F83" s="135"/>
    </row>
    <row r="84" spans="1:6" ht="13.2" x14ac:dyDescent="0.25">
      <c r="A84" s="7"/>
      <c r="B84" s="51"/>
      <c r="C84" s="7"/>
      <c r="D84" s="7"/>
      <c r="E84" s="100"/>
      <c r="F84" s="135"/>
    </row>
    <row r="85" spans="1:6" ht="13.2" x14ac:dyDescent="0.25">
      <c r="A85" s="7"/>
      <c r="B85" s="51"/>
      <c r="C85" s="7"/>
      <c r="D85" s="7"/>
      <c r="E85" s="100"/>
      <c r="F85" s="135"/>
    </row>
    <row r="86" spans="1:6" ht="13.2" x14ac:dyDescent="0.25">
      <c r="A86" s="286" t="s">
        <v>146</v>
      </c>
      <c r="B86" s="287"/>
      <c r="C86" s="287"/>
      <c r="D86" s="287"/>
      <c r="E86" s="287"/>
      <c r="F86" s="288"/>
    </row>
    <row r="87" spans="1:6" ht="13.8" x14ac:dyDescent="0.3">
      <c r="A87" s="58" t="s">
        <v>137</v>
      </c>
      <c r="B87" s="59"/>
      <c r="C87" s="7"/>
      <c r="D87" s="60"/>
      <c r="E87" s="37"/>
      <c r="F87" s="132"/>
    </row>
    <row r="88" spans="1:6" ht="13.2" x14ac:dyDescent="0.25">
      <c r="A88" s="61" t="s">
        <v>71</v>
      </c>
      <c r="B88" s="65">
        <v>40</v>
      </c>
      <c r="C88" s="8" t="s">
        <v>111</v>
      </c>
      <c r="D88" s="62">
        <f>(D10*40)+(D30*40)+2.5</f>
        <v>51.3</v>
      </c>
      <c r="E88" s="63"/>
      <c r="F88" s="132"/>
    </row>
    <row r="89" spans="1:6" ht="13.2" x14ac:dyDescent="0.25">
      <c r="A89" s="61" t="s">
        <v>72</v>
      </c>
      <c r="B89" s="65">
        <v>80</v>
      </c>
      <c r="C89" s="64" t="s">
        <v>110</v>
      </c>
      <c r="D89" s="60">
        <f>(D10*80)+(D30*80)+2.5</f>
        <v>100.1</v>
      </c>
      <c r="E89" s="37"/>
      <c r="F89" s="132"/>
    </row>
    <row r="90" spans="1:6" ht="13.2" x14ac:dyDescent="0.25">
      <c r="A90" s="61" t="s">
        <v>21</v>
      </c>
      <c r="B90" s="65">
        <v>120</v>
      </c>
      <c r="C90" s="66" t="s">
        <v>35</v>
      </c>
      <c r="D90" s="62">
        <f>(D10*120)+2.5</f>
        <v>62.5</v>
      </c>
      <c r="E90" s="67"/>
      <c r="F90" s="132"/>
    </row>
    <row r="91" spans="1:6" ht="13.2" x14ac:dyDescent="0.25">
      <c r="A91" s="61" t="s">
        <v>22</v>
      </c>
      <c r="B91" s="65">
        <v>120</v>
      </c>
      <c r="C91" s="66" t="s">
        <v>31</v>
      </c>
      <c r="D91" s="62">
        <f>(D30*120)+2.5</f>
        <v>88.899999999999991</v>
      </c>
      <c r="E91" s="63"/>
      <c r="F91" s="132"/>
    </row>
    <row r="92" spans="1:6" ht="13.2" x14ac:dyDescent="0.25">
      <c r="A92" s="61" t="s">
        <v>73</v>
      </c>
      <c r="B92" s="65">
        <v>120</v>
      </c>
      <c r="C92" s="66" t="s">
        <v>74</v>
      </c>
      <c r="D92" s="62">
        <f>(D77*120)+2.5</f>
        <v>69.7</v>
      </c>
      <c r="E92" s="63"/>
      <c r="F92" s="132"/>
    </row>
    <row r="93" spans="1:6" ht="13.2" x14ac:dyDescent="0.25">
      <c r="A93" s="61" t="s">
        <v>23</v>
      </c>
      <c r="B93" s="65">
        <v>120</v>
      </c>
      <c r="C93" s="66" t="s">
        <v>32</v>
      </c>
      <c r="D93" s="68">
        <f>(D68*120)+2.5</f>
        <v>67.300000000000011</v>
      </c>
      <c r="E93" s="63"/>
      <c r="F93" s="132"/>
    </row>
    <row r="94" spans="1:6" ht="13.8" x14ac:dyDescent="0.3">
      <c r="A94" s="58" t="s">
        <v>138</v>
      </c>
      <c r="B94" s="69"/>
      <c r="C94" s="4"/>
      <c r="D94" s="70"/>
      <c r="E94" s="33"/>
      <c r="F94" s="132"/>
    </row>
    <row r="95" spans="1:6" ht="13.2" x14ac:dyDescent="0.25">
      <c r="A95" s="34" t="s">
        <v>28</v>
      </c>
      <c r="B95" s="117">
        <v>360</v>
      </c>
      <c r="C95" s="66" t="s">
        <v>35</v>
      </c>
      <c r="D95" s="68">
        <f>(D10*360)+7.5</f>
        <v>187.5</v>
      </c>
      <c r="E95" s="63"/>
      <c r="F95" s="132"/>
    </row>
    <row r="96" spans="1:6" ht="13.2" x14ac:dyDescent="0.25">
      <c r="A96" s="61" t="s">
        <v>34</v>
      </c>
      <c r="B96" s="65">
        <v>240</v>
      </c>
      <c r="C96" s="66" t="s">
        <v>107</v>
      </c>
      <c r="D96" s="68">
        <f>(D10*240)+(D30*120)+7.5</f>
        <v>213.89999999999998</v>
      </c>
      <c r="E96" s="63"/>
      <c r="F96" s="132"/>
    </row>
    <row r="97" spans="1:6" ht="13.2" x14ac:dyDescent="0.25">
      <c r="A97" s="61" t="s">
        <v>24</v>
      </c>
      <c r="B97" s="117">
        <v>120</v>
      </c>
      <c r="C97" s="64" t="s">
        <v>108</v>
      </c>
      <c r="D97" s="62">
        <f>(D10*120)+(D30*120)+(D68*120)+7.5</f>
        <v>218.7</v>
      </c>
      <c r="E97" s="63"/>
      <c r="F97" s="132"/>
    </row>
    <row r="98" spans="1:6" ht="13.2" x14ac:dyDescent="0.25">
      <c r="A98" s="61" t="s">
        <v>75</v>
      </c>
      <c r="B98" s="65">
        <v>120</v>
      </c>
      <c r="C98" s="66" t="s">
        <v>109</v>
      </c>
      <c r="D98" s="62">
        <f>(D80*120)+(D41*60)+(D44*60)+7.5</f>
        <v>243.9</v>
      </c>
      <c r="E98" s="63"/>
      <c r="F98" s="132"/>
    </row>
    <row r="99" spans="1:6" ht="13.2" x14ac:dyDescent="0.25">
      <c r="A99" s="9" t="s">
        <v>40</v>
      </c>
      <c r="B99" s="10"/>
      <c r="C99" s="9"/>
      <c r="D99" s="169"/>
      <c r="E99" s="100"/>
      <c r="F99" s="108"/>
    </row>
    <row r="100" spans="1:6" ht="13.2" x14ac:dyDescent="0.25">
      <c r="A100" s="9" t="s">
        <v>33</v>
      </c>
      <c r="B100" s="10"/>
      <c r="C100" s="9"/>
      <c r="D100" s="11"/>
      <c r="E100" s="100"/>
      <c r="F100" s="108"/>
    </row>
    <row r="101" spans="1:6" ht="13.2" x14ac:dyDescent="0.25">
      <c r="A101" s="9"/>
      <c r="B101" s="10"/>
      <c r="C101" s="9"/>
      <c r="D101" s="11"/>
      <c r="E101" s="100"/>
      <c r="F101" s="108"/>
    </row>
    <row r="102" spans="1:6" ht="13.2" x14ac:dyDescent="0.25">
      <c r="A102" s="286" t="s">
        <v>113</v>
      </c>
      <c r="B102" s="287"/>
      <c r="C102" s="287"/>
      <c r="D102" s="287"/>
      <c r="E102" s="287"/>
      <c r="F102" s="288"/>
    </row>
    <row r="103" spans="1:6" ht="13.2" x14ac:dyDescent="0.25">
      <c r="A103" s="34" t="s">
        <v>76</v>
      </c>
      <c r="B103" s="306" t="s">
        <v>79</v>
      </c>
      <c r="C103" s="307"/>
      <c r="D103" s="40">
        <f>(D19*96)+7.5</f>
        <v>487.5</v>
      </c>
      <c r="E103" s="37"/>
      <c r="F103" s="129"/>
    </row>
    <row r="104" spans="1:6" ht="13.2" x14ac:dyDescent="0.25">
      <c r="A104" s="43"/>
      <c r="B104" s="115">
        <v>96</v>
      </c>
      <c r="C104" s="6" t="s">
        <v>81</v>
      </c>
      <c r="D104" s="72"/>
      <c r="E104" s="33"/>
      <c r="F104" s="131"/>
    </row>
    <row r="105" spans="1:6" ht="13.2" x14ac:dyDescent="0.25">
      <c r="A105" s="45" t="s">
        <v>77</v>
      </c>
      <c r="B105" s="302" t="s">
        <v>79</v>
      </c>
      <c r="C105" s="303"/>
      <c r="D105" s="46">
        <f>(D19*64)+(D36*32)+7.5</f>
        <v>511.82</v>
      </c>
      <c r="E105" s="47"/>
      <c r="F105" s="129"/>
    </row>
    <row r="106" spans="1:6" ht="13.2" x14ac:dyDescent="0.25">
      <c r="A106" s="43"/>
      <c r="B106" s="115">
        <v>64</v>
      </c>
      <c r="C106" s="6" t="s">
        <v>80</v>
      </c>
      <c r="D106" s="72"/>
      <c r="E106" s="33"/>
      <c r="F106" s="131"/>
    </row>
    <row r="107" spans="1:6" ht="13.2" x14ac:dyDescent="0.25">
      <c r="A107" s="45" t="s">
        <v>78</v>
      </c>
      <c r="B107" s="302" t="s">
        <v>79</v>
      </c>
      <c r="C107" s="303"/>
      <c r="D107" s="46">
        <f>(D36*96)+7.5</f>
        <v>560.46</v>
      </c>
      <c r="E107" s="47"/>
      <c r="F107" s="129"/>
    </row>
    <row r="108" spans="1:6" ht="13.2" x14ac:dyDescent="0.25">
      <c r="A108" s="43"/>
      <c r="B108" s="115">
        <v>96</v>
      </c>
      <c r="C108" s="6" t="s">
        <v>82</v>
      </c>
      <c r="D108" s="72"/>
      <c r="E108" s="33"/>
      <c r="F108" s="131"/>
    </row>
    <row r="109" spans="1:6" ht="13.2" x14ac:dyDescent="0.25">
      <c r="A109" s="7"/>
      <c r="B109" s="116"/>
      <c r="C109" s="7"/>
      <c r="D109" s="60"/>
      <c r="E109" s="100"/>
      <c r="F109" s="135"/>
    </row>
    <row r="110" spans="1:6" ht="13.2" x14ac:dyDescent="0.25">
      <c r="A110" s="7"/>
      <c r="B110" s="116"/>
      <c r="C110" s="7"/>
      <c r="D110" s="60"/>
      <c r="E110" s="100"/>
      <c r="F110" s="135"/>
    </row>
    <row r="111" spans="1:6" ht="13.2" x14ac:dyDescent="0.25">
      <c r="A111" s="7"/>
      <c r="B111" s="116"/>
      <c r="C111" s="7"/>
      <c r="D111" s="60"/>
      <c r="E111" s="100"/>
      <c r="F111" s="135"/>
    </row>
    <row r="112" spans="1:6" ht="13.2" x14ac:dyDescent="0.25">
      <c r="A112" s="286" t="s">
        <v>114</v>
      </c>
      <c r="B112" s="287"/>
      <c r="C112" s="287"/>
      <c r="D112" s="287"/>
      <c r="E112" s="287"/>
      <c r="F112" s="288"/>
    </row>
    <row r="113" spans="1:6" ht="13.2" x14ac:dyDescent="0.25">
      <c r="A113" s="34" t="s">
        <v>25</v>
      </c>
      <c r="B113" s="35" t="s">
        <v>26</v>
      </c>
      <c r="C113" s="7"/>
      <c r="D113" s="42">
        <f>(D41*18)+(D44*18)+2.5</f>
        <v>51.1</v>
      </c>
      <c r="E113" s="37"/>
      <c r="F113" s="129"/>
    </row>
    <row r="114" spans="1:6" ht="13.2" x14ac:dyDescent="0.25">
      <c r="A114" s="41"/>
      <c r="B114" s="116">
        <v>18</v>
      </c>
      <c r="C114" s="7" t="s">
        <v>106</v>
      </c>
      <c r="D114" s="42"/>
      <c r="E114" s="37"/>
      <c r="F114" s="131"/>
    </row>
    <row r="115" spans="1:6" ht="13.2" x14ac:dyDescent="0.25">
      <c r="A115" s="45" t="s">
        <v>27</v>
      </c>
      <c r="B115" s="52" t="s">
        <v>26</v>
      </c>
      <c r="C115" s="5"/>
      <c r="D115" s="46">
        <f>(D41*12)+(D44*24)+2.5</f>
        <v>51.100000000000009</v>
      </c>
      <c r="E115" s="47"/>
      <c r="F115" s="129"/>
    </row>
    <row r="116" spans="1:6" ht="13.2" x14ac:dyDescent="0.25">
      <c r="A116" s="43"/>
      <c r="B116" s="114">
        <v>12</v>
      </c>
      <c r="C116" s="4" t="s">
        <v>105</v>
      </c>
      <c r="D116" s="72"/>
      <c r="E116" s="33"/>
      <c r="F116" s="131"/>
    </row>
    <row r="117" spans="1:6" ht="13.2" x14ac:dyDescent="0.25">
      <c r="A117" s="34" t="s">
        <v>59</v>
      </c>
      <c r="B117" s="35" t="s">
        <v>60</v>
      </c>
      <c r="C117" s="7"/>
      <c r="D117" s="42">
        <f>(D41*36)+2.5</f>
        <v>51.1</v>
      </c>
      <c r="E117" s="50"/>
      <c r="F117" s="129"/>
    </row>
    <row r="118" spans="1:6" ht="13.2" x14ac:dyDescent="0.25">
      <c r="A118" s="41"/>
      <c r="B118" s="116">
        <v>36</v>
      </c>
      <c r="C118" s="7" t="s">
        <v>104</v>
      </c>
      <c r="D118" s="42"/>
      <c r="E118" s="50"/>
      <c r="F118" s="131"/>
    </row>
    <row r="119" spans="1:6" ht="13.2" x14ac:dyDescent="0.25">
      <c r="A119" s="45" t="s">
        <v>61</v>
      </c>
      <c r="B119" s="52" t="s">
        <v>62</v>
      </c>
      <c r="C119" s="5"/>
      <c r="D119" s="46">
        <f>(D44*36)+2.5</f>
        <v>51.1</v>
      </c>
      <c r="E119" s="47"/>
      <c r="F119" s="129"/>
    </row>
    <row r="120" spans="1:6" s="2" customFormat="1" x14ac:dyDescent="0.3">
      <c r="A120" s="43"/>
      <c r="B120" s="114">
        <v>36</v>
      </c>
      <c r="C120" s="4" t="s">
        <v>103</v>
      </c>
      <c r="D120" s="72"/>
      <c r="E120" s="33"/>
      <c r="F120" s="131"/>
    </row>
    <row r="121" spans="1:6" ht="13.2" x14ac:dyDescent="0.25">
      <c r="A121" s="5"/>
      <c r="B121" s="118"/>
      <c r="C121" s="5"/>
      <c r="D121" s="121"/>
      <c r="E121" s="102"/>
      <c r="F121" s="134"/>
    </row>
    <row r="122" spans="1:6" ht="13.2" x14ac:dyDescent="0.25">
      <c r="A122" s="7"/>
      <c r="B122" s="116"/>
      <c r="C122" s="7"/>
      <c r="D122" s="60"/>
      <c r="E122" s="100"/>
      <c r="F122" s="135"/>
    </row>
    <row r="123" spans="1:6" x14ac:dyDescent="0.3">
      <c r="A123" s="2"/>
      <c r="B123" s="2"/>
      <c r="C123" s="2"/>
      <c r="D123" s="2"/>
      <c r="E123" s="2"/>
      <c r="F123" s="2"/>
    </row>
    <row r="124" spans="1:6" ht="13.2" x14ac:dyDescent="0.25">
      <c r="A124" s="292" t="s">
        <v>145</v>
      </c>
      <c r="B124" s="295"/>
      <c r="C124" s="295"/>
      <c r="D124" s="295"/>
      <c r="E124" s="295"/>
      <c r="F124" s="296"/>
    </row>
    <row r="125" spans="1:6" ht="13.2" x14ac:dyDescent="0.25">
      <c r="A125" s="34" t="s">
        <v>84</v>
      </c>
      <c r="B125" s="35" t="s">
        <v>90</v>
      </c>
      <c r="C125" s="7"/>
      <c r="D125" s="42">
        <f>D41*12</f>
        <v>16.200000000000003</v>
      </c>
      <c r="E125" s="146" t="s">
        <v>95</v>
      </c>
      <c r="F125" s="136"/>
    </row>
    <row r="126" spans="1:6" ht="13.2" x14ac:dyDescent="0.25">
      <c r="A126" s="41"/>
      <c r="B126" s="115">
        <v>12</v>
      </c>
      <c r="C126" s="7" t="s">
        <v>97</v>
      </c>
      <c r="D126" s="56">
        <f>D125*5</f>
        <v>81.000000000000014</v>
      </c>
      <c r="E126" s="146" t="s">
        <v>39</v>
      </c>
      <c r="F126" s="137"/>
    </row>
    <row r="127" spans="1:6" ht="13.2" x14ac:dyDescent="0.25">
      <c r="A127" s="45" t="s">
        <v>85</v>
      </c>
      <c r="B127" s="35" t="s">
        <v>91</v>
      </c>
      <c r="C127" s="5"/>
      <c r="D127" s="42">
        <f>D44*12</f>
        <v>16.200000000000003</v>
      </c>
      <c r="E127" s="147" t="s">
        <v>95</v>
      </c>
      <c r="F127" s="136"/>
    </row>
    <row r="128" spans="1:6" ht="13.2" x14ac:dyDescent="0.25">
      <c r="A128" s="43"/>
      <c r="B128" s="114">
        <v>12</v>
      </c>
      <c r="C128" s="4" t="s">
        <v>98</v>
      </c>
      <c r="D128" s="72">
        <f>D127*5</f>
        <v>81.000000000000014</v>
      </c>
      <c r="E128" s="148" t="s">
        <v>39</v>
      </c>
      <c r="F128" s="137"/>
    </row>
    <row r="129" spans="1:9" ht="13.2" x14ac:dyDescent="0.25">
      <c r="A129" s="34" t="s">
        <v>86</v>
      </c>
      <c r="B129" s="35" t="s">
        <v>92</v>
      </c>
      <c r="C129" s="7"/>
      <c r="D129" s="42">
        <f>D10*24</f>
        <v>12</v>
      </c>
      <c r="E129" s="147" t="s">
        <v>95</v>
      </c>
      <c r="F129" s="136"/>
    </row>
    <row r="130" spans="1:9" ht="13.2" x14ac:dyDescent="0.25">
      <c r="A130" s="41"/>
      <c r="B130" s="115">
        <v>24</v>
      </c>
      <c r="C130" s="7" t="s">
        <v>99</v>
      </c>
      <c r="D130" s="42">
        <f>D129*4</f>
        <v>48</v>
      </c>
      <c r="E130" s="148" t="s">
        <v>39</v>
      </c>
      <c r="F130" s="137"/>
    </row>
    <row r="131" spans="1:9" ht="13.2" x14ac:dyDescent="0.25">
      <c r="A131" s="45" t="s">
        <v>87</v>
      </c>
      <c r="B131" s="35" t="s">
        <v>93</v>
      </c>
      <c r="C131" s="5"/>
      <c r="D131" s="46">
        <f>D68*24</f>
        <v>12.96</v>
      </c>
      <c r="E131" s="147" t="s">
        <v>95</v>
      </c>
      <c r="F131" s="136"/>
    </row>
    <row r="132" spans="1:9" ht="13.2" x14ac:dyDescent="0.25">
      <c r="A132" s="43"/>
      <c r="B132" s="114">
        <v>24</v>
      </c>
      <c r="C132" s="4" t="s">
        <v>100</v>
      </c>
      <c r="D132" s="72">
        <f>D131*4</f>
        <v>51.84</v>
      </c>
      <c r="E132" s="148" t="s">
        <v>39</v>
      </c>
      <c r="F132" s="137"/>
    </row>
    <row r="133" spans="1:9" ht="13.2" x14ac:dyDescent="0.25">
      <c r="A133" s="45" t="s">
        <v>88</v>
      </c>
      <c r="B133" s="35" t="s">
        <v>96</v>
      </c>
      <c r="C133" s="5"/>
      <c r="D133" s="46">
        <f>D30*24</f>
        <v>17.28</v>
      </c>
      <c r="E133" s="147" t="s">
        <v>95</v>
      </c>
      <c r="F133" s="136"/>
    </row>
    <row r="134" spans="1:9" ht="13.2" x14ac:dyDescent="0.25">
      <c r="A134" s="43"/>
      <c r="B134" s="114">
        <v>24</v>
      </c>
      <c r="C134" s="4" t="s">
        <v>101</v>
      </c>
      <c r="D134" s="72">
        <f>D133*4</f>
        <v>69.12</v>
      </c>
      <c r="E134" s="148" t="s">
        <v>39</v>
      </c>
      <c r="F134" s="137"/>
    </row>
    <row r="135" spans="1:9" ht="13.2" x14ac:dyDescent="0.25">
      <c r="A135" s="45" t="s">
        <v>89</v>
      </c>
      <c r="B135" s="52" t="s">
        <v>94</v>
      </c>
      <c r="C135" s="5"/>
      <c r="D135" s="46">
        <f>D80*24</f>
        <v>14.879999999999999</v>
      </c>
      <c r="E135" s="147" t="s">
        <v>95</v>
      </c>
      <c r="F135" s="136"/>
    </row>
    <row r="136" spans="1:9" ht="13.2" x14ac:dyDescent="0.25">
      <c r="A136" s="43"/>
      <c r="B136" s="114">
        <v>24</v>
      </c>
      <c r="C136" s="4" t="s">
        <v>102</v>
      </c>
      <c r="D136" s="72">
        <f>D135*4</f>
        <v>59.519999999999996</v>
      </c>
      <c r="E136" s="148" t="s">
        <v>39</v>
      </c>
      <c r="F136" s="137"/>
      <c r="I136" s="152"/>
    </row>
    <row r="137" spans="1:9" ht="13.2" x14ac:dyDescent="0.25">
      <c r="A137" s="7"/>
      <c r="B137" s="116"/>
      <c r="C137" s="7"/>
      <c r="D137" s="60"/>
      <c r="E137" s="51"/>
      <c r="F137" s="163"/>
    </row>
    <row r="138" spans="1:9" ht="13.2" x14ac:dyDescent="0.25">
      <c r="A138" s="7"/>
      <c r="B138" s="116"/>
      <c r="C138" s="7"/>
      <c r="D138" s="60"/>
      <c r="E138" s="51"/>
      <c r="F138" s="163"/>
    </row>
    <row r="139" spans="1:9" ht="13.2" x14ac:dyDescent="0.25">
      <c r="A139" s="22" t="s">
        <v>132</v>
      </c>
      <c r="B139" s="73" t="s">
        <v>1</v>
      </c>
      <c r="C139" s="26"/>
      <c r="D139" s="74" t="s">
        <v>2</v>
      </c>
      <c r="E139" s="26"/>
      <c r="F139" s="75" t="s">
        <v>115</v>
      </c>
    </row>
    <row r="140" spans="1:9" ht="13.2" x14ac:dyDescent="0.25">
      <c r="A140" s="292" t="s">
        <v>131</v>
      </c>
      <c r="B140" s="293"/>
      <c r="C140" s="293"/>
      <c r="D140" s="293"/>
      <c r="E140" s="293"/>
      <c r="F140" s="294"/>
    </row>
    <row r="141" spans="1:9" ht="13.2" x14ac:dyDescent="0.25">
      <c r="A141" s="125">
        <v>1000</v>
      </c>
      <c r="B141" s="160" t="s">
        <v>141</v>
      </c>
      <c r="C141" s="71"/>
      <c r="D141" s="145"/>
      <c r="E141" s="71"/>
      <c r="F141" s="133"/>
    </row>
    <row r="142" spans="1:9" s="153" customFormat="1" ht="13.2" x14ac:dyDescent="0.25">
      <c r="A142" s="20"/>
      <c r="B142" s="113">
        <v>12</v>
      </c>
      <c r="C142" s="15" t="s">
        <v>117</v>
      </c>
      <c r="D142" s="78">
        <v>11.95</v>
      </c>
      <c r="E142" s="79" t="s">
        <v>46</v>
      </c>
      <c r="F142" s="138">
        <v>24.99</v>
      </c>
    </row>
    <row r="143" spans="1:9" s="153" customFormat="1" ht="13.2" x14ac:dyDescent="0.25">
      <c r="A143" s="80"/>
      <c r="B143" s="17" t="s">
        <v>118</v>
      </c>
      <c r="C143" s="15"/>
      <c r="D143" s="78">
        <f>D142*B142</f>
        <v>143.39999999999998</v>
      </c>
      <c r="E143" s="79" t="s">
        <v>39</v>
      </c>
      <c r="F143" s="76"/>
    </row>
    <row r="144" spans="1:9" s="153" customFormat="1" ht="13.2" x14ac:dyDescent="0.25">
      <c r="A144" s="80"/>
      <c r="B144" s="17" t="s">
        <v>190</v>
      </c>
      <c r="C144" s="15"/>
      <c r="D144" s="81"/>
      <c r="E144" s="79"/>
      <c r="F144" s="76"/>
    </row>
    <row r="145" spans="1:6" s="153" customFormat="1" ht="13.2" x14ac:dyDescent="0.25">
      <c r="A145" s="125">
        <v>1000</v>
      </c>
      <c r="B145" s="160" t="s">
        <v>188</v>
      </c>
      <c r="C145" s="71"/>
      <c r="D145" s="145"/>
      <c r="E145" s="71"/>
      <c r="F145" s="133"/>
    </row>
    <row r="146" spans="1:6" s="153" customFormat="1" ht="13.2" x14ac:dyDescent="0.25">
      <c r="A146" s="20"/>
      <c r="B146" s="113">
        <v>12</v>
      </c>
      <c r="C146" s="15" t="s">
        <v>117</v>
      </c>
      <c r="D146" s="78">
        <v>12.6</v>
      </c>
      <c r="E146" s="79" t="s">
        <v>46</v>
      </c>
      <c r="F146" s="138">
        <v>24.99</v>
      </c>
    </row>
    <row r="147" spans="1:6" s="153" customFormat="1" ht="13.2" x14ac:dyDescent="0.25">
      <c r="A147" s="80"/>
      <c r="B147" s="17" t="s">
        <v>189</v>
      </c>
      <c r="C147" s="15"/>
      <c r="D147" s="78">
        <f>D146*B146</f>
        <v>151.19999999999999</v>
      </c>
      <c r="E147" s="79" t="s">
        <v>39</v>
      </c>
      <c r="F147" s="76"/>
    </row>
    <row r="148" spans="1:6" s="13" customFormat="1" ht="13.2" x14ac:dyDescent="0.25">
      <c r="A148" s="170" t="s">
        <v>157</v>
      </c>
      <c r="B148" s="159" t="s">
        <v>163</v>
      </c>
      <c r="C148" s="111"/>
      <c r="D148" s="171">
        <v>13.95</v>
      </c>
      <c r="E148" s="111" t="s">
        <v>46</v>
      </c>
      <c r="F148" s="172">
        <v>29.99</v>
      </c>
    </row>
    <row r="149" spans="1:6" ht="13.2" x14ac:dyDescent="0.25">
      <c r="A149" s="24"/>
      <c r="B149" s="112">
        <v>12</v>
      </c>
      <c r="C149" s="16" t="s">
        <v>133</v>
      </c>
      <c r="D149" s="91">
        <f>D148*B149</f>
        <v>167.39999999999998</v>
      </c>
      <c r="E149" s="90" t="s">
        <v>39</v>
      </c>
      <c r="F149" s="173"/>
    </row>
    <row r="150" spans="1:6" ht="13.2" x14ac:dyDescent="0.25">
      <c r="A150" s="25"/>
      <c r="B150" s="155" t="s">
        <v>200</v>
      </c>
      <c r="C150" s="97"/>
      <c r="D150" s="98"/>
      <c r="E150" s="95"/>
      <c r="F150" s="174"/>
    </row>
    <row r="151" spans="1:6" ht="13.2" x14ac:dyDescent="0.25">
      <c r="A151" s="154" t="s">
        <v>158</v>
      </c>
      <c r="B151" s="92" t="s">
        <v>164</v>
      </c>
      <c r="C151" s="90"/>
      <c r="D151" s="91">
        <v>13.95</v>
      </c>
      <c r="E151" s="90" t="s">
        <v>46</v>
      </c>
      <c r="F151" s="141">
        <v>29.99</v>
      </c>
    </row>
    <row r="152" spans="1:6" ht="13.2" x14ac:dyDescent="0.25">
      <c r="A152" s="24"/>
      <c r="B152" s="112">
        <v>12</v>
      </c>
      <c r="C152" s="16" t="s">
        <v>147</v>
      </c>
      <c r="D152" s="89">
        <f>D151*B152</f>
        <v>167.39999999999998</v>
      </c>
      <c r="E152" s="90" t="s">
        <v>39</v>
      </c>
      <c r="F152" s="76"/>
    </row>
    <row r="153" spans="1:6" s="13" customFormat="1" ht="13.2" x14ac:dyDescent="0.25">
      <c r="A153" s="25"/>
      <c r="B153" s="155" t="s">
        <v>201</v>
      </c>
      <c r="C153" s="97"/>
      <c r="D153" s="156"/>
      <c r="E153" s="95"/>
      <c r="F153" s="99"/>
    </row>
    <row r="154" spans="1:6" s="13" customFormat="1" ht="13.2" x14ac:dyDescent="0.25">
      <c r="A154" s="126" t="s">
        <v>83</v>
      </c>
      <c r="B154" s="160" t="s">
        <v>144</v>
      </c>
      <c r="C154" s="71"/>
      <c r="D154" s="101">
        <v>2.2999999999999998</v>
      </c>
      <c r="E154" s="82" t="s">
        <v>46</v>
      </c>
      <c r="F154" s="139">
        <v>4.49</v>
      </c>
    </row>
    <row r="155" spans="1:6" s="153" customFormat="1" ht="13.2" x14ac:dyDescent="0.25">
      <c r="A155" s="80"/>
      <c r="B155" s="113">
        <v>12</v>
      </c>
      <c r="C155" s="15" t="s">
        <v>119</v>
      </c>
      <c r="D155" s="78">
        <f>D154*B155</f>
        <v>27.599999999999998</v>
      </c>
      <c r="E155" s="79" t="s">
        <v>39</v>
      </c>
      <c r="F155" s="76"/>
    </row>
    <row r="156" spans="1:6" s="153" customFormat="1" ht="13.2" x14ac:dyDescent="0.25">
      <c r="A156" s="80"/>
      <c r="B156" s="77" t="s">
        <v>120</v>
      </c>
      <c r="C156" s="15"/>
      <c r="D156" s="83"/>
      <c r="E156" s="84"/>
      <c r="F156" s="76"/>
    </row>
    <row r="157" spans="1:6" s="153" customFormat="1" ht="13.2" x14ac:dyDescent="0.25">
      <c r="A157" s="85"/>
      <c r="B157" s="86" t="s">
        <v>202</v>
      </c>
      <c r="C157" s="87"/>
      <c r="D157" s="109"/>
      <c r="E157" s="88"/>
      <c r="F157" s="99"/>
    </row>
    <row r="158" spans="1:6" s="153" customFormat="1" ht="13.2" x14ac:dyDescent="0.25">
      <c r="A158" s="110" t="s">
        <v>166</v>
      </c>
      <c r="B158" s="159" t="s">
        <v>191</v>
      </c>
      <c r="C158" s="128"/>
      <c r="D158" s="89">
        <v>17.649999999999999</v>
      </c>
      <c r="E158" s="90" t="s">
        <v>46</v>
      </c>
      <c r="F158" s="140">
        <v>34.99</v>
      </c>
    </row>
    <row r="159" spans="1:6" s="153" customFormat="1" ht="13.2" x14ac:dyDescent="0.25">
      <c r="A159" s="20"/>
      <c r="B159" s="113">
        <v>6</v>
      </c>
      <c r="C159" s="15" t="s">
        <v>121</v>
      </c>
      <c r="D159" s="91">
        <f>D158*B159</f>
        <v>105.89999999999999</v>
      </c>
      <c r="E159" s="90" t="s">
        <v>39</v>
      </c>
      <c r="F159" s="76"/>
    </row>
    <row r="160" spans="1:6" s="153" customFormat="1" ht="13.2" x14ac:dyDescent="0.25">
      <c r="A160" s="23"/>
      <c r="B160" s="93" t="s">
        <v>203</v>
      </c>
      <c r="C160" s="94"/>
      <c r="D160" s="109"/>
      <c r="E160" s="95"/>
      <c r="F160" s="99"/>
    </row>
    <row r="161" spans="1:6" s="153" customFormat="1" ht="13.2" x14ac:dyDescent="0.25">
      <c r="A161" s="110" t="s">
        <v>187</v>
      </c>
      <c r="B161" s="159" t="s">
        <v>192</v>
      </c>
      <c r="C161" s="128"/>
      <c r="D161" s="89">
        <v>17.649999999999999</v>
      </c>
      <c r="E161" s="90" t="s">
        <v>46</v>
      </c>
      <c r="F161" s="140">
        <v>34.99</v>
      </c>
    </row>
    <row r="162" spans="1:6" s="153" customFormat="1" ht="13.2" x14ac:dyDescent="0.25">
      <c r="A162" s="20"/>
      <c r="B162" s="113">
        <v>6</v>
      </c>
      <c r="C162" s="15" t="s">
        <v>121</v>
      </c>
      <c r="D162" s="91">
        <f>D161*B162</f>
        <v>105.89999999999999</v>
      </c>
      <c r="E162" s="90" t="s">
        <v>39</v>
      </c>
      <c r="F162" s="76"/>
    </row>
    <row r="163" spans="1:6" s="153" customFormat="1" ht="13.2" x14ac:dyDescent="0.25">
      <c r="A163" s="23"/>
      <c r="B163" s="93" t="s">
        <v>204</v>
      </c>
      <c r="C163" s="94"/>
      <c r="D163" s="109"/>
      <c r="E163" s="95"/>
      <c r="F163" s="99"/>
    </row>
    <row r="164" spans="1:6" s="153" customFormat="1" ht="13.2" x14ac:dyDescent="0.25">
      <c r="A164" s="170" t="s">
        <v>128</v>
      </c>
      <c r="B164" s="92" t="s">
        <v>142</v>
      </c>
      <c r="C164" s="90"/>
      <c r="D164" s="91">
        <v>5.95</v>
      </c>
      <c r="E164" s="90" t="s">
        <v>46</v>
      </c>
      <c r="F164" s="141">
        <v>11.99</v>
      </c>
    </row>
    <row r="165" spans="1:6" ht="13.2" x14ac:dyDescent="0.25">
      <c r="A165" s="24"/>
      <c r="B165" s="112">
        <v>12</v>
      </c>
      <c r="C165" s="16" t="s">
        <v>133</v>
      </c>
      <c r="D165" s="91">
        <f>D164*B165</f>
        <v>71.400000000000006</v>
      </c>
      <c r="E165" s="90" t="s">
        <v>39</v>
      </c>
      <c r="F165" s="76"/>
    </row>
    <row r="166" spans="1:6" ht="13.2" x14ac:dyDescent="0.25">
      <c r="A166" s="25"/>
      <c r="B166" s="155" t="s">
        <v>205</v>
      </c>
      <c r="C166" s="97"/>
      <c r="D166" s="98"/>
      <c r="E166" s="95"/>
      <c r="F166" s="99"/>
    </row>
    <row r="167" spans="1:6" ht="13.2" x14ac:dyDescent="0.25">
      <c r="A167" s="154" t="s">
        <v>129</v>
      </c>
      <c r="B167" s="92" t="s">
        <v>143</v>
      </c>
      <c r="C167" s="90"/>
      <c r="D167" s="91">
        <v>5.95</v>
      </c>
      <c r="E167" s="90" t="s">
        <v>46</v>
      </c>
      <c r="F167" s="141">
        <v>11.99</v>
      </c>
    </row>
    <row r="168" spans="1:6" ht="13.2" x14ac:dyDescent="0.25">
      <c r="A168" s="24"/>
      <c r="B168" s="112">
        <v>12</v>
      </c>
      <c r="C168" s="16" t="s">
        <v>147</v>
      </c>
      <c r="D168" s="89">
        <f>D167*B168</f>
        <v>71.400000000000006</v>
      </c>
      <c r="E168" s="90" t="s">
        <v>39</v>
      </c>
      <c r="F168" s="76"/>
    </row>
    <row r="169" spans="1:6" ht="13.2" x14ac:dyDescent="0.25">
      <c r="A169" s="25"/>
      <c r="B169" s="155" t="s">
        <v>206</v>
      </c>
      <c r="C169" s="97"/>
      <c r="D169" s="156"/>
      <c r="E169" s="95"/>
      <c r="F169" s="99"/>
    </row>
    <row r="170" spans="1:6" ht="13.2" x14ac:dyDescent="0.25">
      <c r="A170" s="154" t="s">
        <v>162</v>
      </c>
      <c r="B170" s="92" t="s">
        <v>159</v>
      </c>
      <c r="C170" s="90"/>
      <c r="D170" s="91">
        <v>11.95</v>
      </c>
      <c r="E170" s="90" t="s">
        <v>46</v>
      </c>
      <c r="F170" s="141">
        <v>24.99</v>
      </c>
    </row>
    <row r="171" spans="1:6" ht="13.2" x14ac:dyDescent="0.25">
      <c r="A171" s="24"/>
      <c r="B171" s="112">
        <v>12</v>
      </c>
      <c r="C171" s="16" t="s">
        <v>147</v>
      </c>
      <c r="D171" s="89">
        <f>D170*B171</f>
        <v>143.39999999999998</v>
      </c>
      <c r="E171" s="90" t="s">
        <v>39</v>
      </c>
      <c r="F171" s="76"/>
    </row>
    <row r="172" spans="1:6" ht="13.2" x14ac:dyDescent="0.25">
      <c r="A172" s="25"/>
      <c r="B172" s="155" t="s">
        <v>207</v>
      </c>
      <c r="C172" s="97"/>
      <c r="D172" s="156"/>
      <c r="E172" s="95"/>
      <c r="F172" s="99"/>
    </row>
    <row r="173" spans="1:6" ht="13.2" x14ac:dyDescent="0.25">
      <c r="A173" s="154" t="s">
        <v>167</v>
      </c>
      <c r="B173" s="92" t="s">
        <v>173</v>
      </c>
      <c r="C173" s="90"/>
      <c r="D173" s="91">
        <v>7.5</v>
      </c>
      <c r="E173" s="90" t="s">
        <v>46</v>
      </c>
      <c r="F173" s="141">
        <v>15</v>
      </c>
    </row>
    <row r="174" spans="1:6" ht="13.2" x14ac:dyDescent="0.25">
      <c r="A174" s="177" t="s">
        <v>161</v>
      </c>
      <c r="B174" s="112">
        <v>12</v>
      </c>
      <c r="C174" s="16" t="s">
        <v>147</v>
      </c>
      <c r="D174" s="89">
        <f>D173*B174</f>
        <v>90</v>
      </c>
      <c r="E174" s="90" t="s">
        <v>39</v>
      </c>
      <c r="F174" s="76"/>
    </row>
    <row r="175" spans="1:6" ht="13.2" x14ac:dyDescent="0.25">
      <c r="A175" s="25"/>
      <c r="B175" s="155" t="s">
        <v>181</v>
      </c>
      <c r="C175" s="97"/>
      <c r="D175" s="156"/>
      <c r="E175" s="95"/>
      <c r="F175" s="99"/>
    </row>
    <row r="176" spans="1:6" ht="13.2" x14ac:dyDescent="0.25">
      <c r="A176" s="154" t="s">
        <v>197</v>
      </c>
      <c r="B176" s="92" t="s">
        <v>172</v>
      </c>
      <c r="C176" s="90"/>
      <c r="D176" s="91">
        <v>7.5</v>
      </c>
      <c r="E176" s="90" t="s">
        <v>46</v>
      </c>
      <c r="F176" s="141">
        <v>15</v>
      </c>
    </row>
    <row r="177" spans="1:18" ht="13.2" x14ac:dyDescent="0.25">
      <c r="A177" s="177" t="s">
        <v>161</v>
      </c>
      <c r="B177" s="112">
        <v>12</v>
      </c>
      <c r="C177" s="16" t="s">
        <v>147</v>
      </c>
      <c r="D177" s="89">
        <f>D176*B177</f>
        <v>90</v>
      </c>
      <c r="E177" s="90" t="s">
        <v>39</v>
      </c>
      <c r="F177" s="76"/>
    </row>
    <row r="178" spans="1:18" ht="13.2" x14ac:dyDescent="0.25">
      <c r="A178" s="25"/>
      <c r="B178" s="155" t="s">
        <v>182</v>
      </c>
      <c r="C178" s="97"/>
      <c r="D178" s="156"/>
      <c r="E178" s="95"/>
      <c r="F178" s="99"/>
    </row>
    <row r="179" spans="1:18" ht="13.2" x14ac:dyDescent="0.25">
      <c r="A179" s="176" t="s">
        <v>168</v>
      </c>
      <c r="B179" s="92" t="s">
        <v>169</v>
      </c>
      <c r="C179" s="90"/>
      <c r="D179" s="91">
        <v>12.6</v>
      </c>
      <c r="E179" s="90" t="s">
        <v>46</v>
      </c>
      <c r="F179" s="141">
        <v>25</v>
      </c>
    </row>
    <row r="180" spans="1:18" ht="13.2" x14ac:dyDescent="0.25">
      <c r="A180" s="177" t="s">
        <v>161</v>
      </c>
      <c r="B180" s="112">
        <v>6</v>
      </c>
      <c r="C180" s="16" t="s">
        <v>147</v>
      </c>
      <c r="D180" s="89">
        <f>D179*B180</f>
        <v>75.599999999999994</v>
      </c>
      <c r="E180" s="90" t="s">
        <v>39</v>
      </c>
      <c r="F180" s="76"/>
      <c r="G180" s="123"/>
    </row>
    <row r="181" spans="1:18" ht="13.2" x14ac:dyDescent="0.25">
      <c r="A181" s="25"/>
      <c r="B181" s="155" t="s">
        <v>183</v>
      </c>
      <c r="C181" s="97"/>
      <c r="D181" s="156"/>
      <c r="E181" s="95"/>
      <c r="F181" s="99"/>
    </row>
    <row r="182" spans="1:18" ht="13.2" x14ac:dyDescent="0.25">
      <c r="A182" s="176" t="s">
        <v>170</v>
      </c>
      <c r="B182" s="92" t="s">
        <v>171</v>
      </c>
      <c r="C182" s="90"/>
      <c r="D182" s="91">
        <v>12.6</v>
      </c>
      <c r="E182" s="90" t="s">
        <v>46</v>
      </c>
      <c r="F182" s="141">
        <v>25</v>
      </c>
    </row>
    <row r="183" spans="1:18" ht="13.2" x14ac:dyDescent="0.25">
      <c r="A183" s="177" t="s">
        <v>161</v>
      </c>
      <c r="B183" s="112">
        <v>6</v>
      </c>
      <c r="C183" s="16" t="s">
        <v>147</v>
      </c>
      <c r="D183" s="89">
        <f>D182*B183</f>
        <v>75.599999999999994</v>
      </c>
      <c r="E183" s="90" t="s">
        <v>39</v>
      </c>
      <c r="F183" s="76"/>
      <c r="K183" s="124"/>
      <c r="L183" s="124"/>
      <c r="M183" s="124"/>
      <c r="N183" s="124"/>
    </row>
    <row r="184" spans="1:18" ht="13.2" x14ac:dyDescent="0.25">
      <c r="A184" s="25"/>
      <c r="B184" s="155" t="s">
        <v>184</v>
      </c>
      <c r="C184" s="97"/>
      <c r="D184" s="156"/>
      <c r="E184" s="95"/>
      <c r="F184" s="99"/>
      <c r="K184" s="124"/>
      <c r="L184" s="124"/>
      <c r="M184" s="124"/>
      <c r="N184" s="124"/>
    </row>
    <row r="185" spans="1:18" ht="15.75" customHeight="1" x14ac:dyDescent="0.25">
      <c r="A185" s="154" t="s">
        <v>174</v>
      </c>
      <c r="B185" s="92" t="s">
        <v>175</v>
      </c>
      <c r="C185" s="90"/>
      <c r="D185" s="91">
        <v>12.6</v>
      </c>
      <c r="E185" s="90" t="s">
        <v>46</v>
      </c>
      <c r="F185" s="141">
        <v>25</v>
      </c>
      <c r="K185" s="124"/>
      <c r="L185" s="124"/>
      <c r="M185" s="124"/>
      <c r="N185" s="124"/>
      <c r="O185" s="124"/>
      <c r="P185" s="124"/>
      <c r="Q185" s="124"/>
      <c r="R185" s="124"/>
    </row>
    <row r="186" spans="1:18" ht="13.2" x14ac:dyDescent="0.25">
      <c r="A186" s="177" t="s">
        <v>161</v>
      </c>
      <c r="B186" s="112">
        <v>6</v>
      </c>
      <c r="C186" s="16" t="s">
        <v>147</v>
      </c>
      <c r="D186" s="89">
        <f>D185*B186</f>
        <v>75.599999999999994</v>
      </c>
      <c r="E186" s="90" t="s">
        <v>39</v>
      </c>
      <c r="F186" s="76"/>
    </row>
    <row r="187" spans="1:18" ht="13.2" x14ac:dyDescent="0.25">
      <c r="A187" s="25"/>
      <c r="B187" s="155" t="s">
        <v>185</v>
      </c>
      <c r="C187" s="97"/>
      <c r="D187" s="156"/>
      <c r="E187" s="95"/>
      <c r="F187" s="99"/>
    </row>
    <row r="188" spans="1:18" ht="13.2" x14ac:dyDescent="0.25">
      <c r="A188" s="154" t="s">
        <v>176</v>
      </c>
      <c r="B188" s="92" t="s">
        <v>177</v>
      </c>
      <c r="C188" s="90"/>
      <c r="D188" s="91">
        <v>12.6</v>
      </c>
      <c r="E188" s="90" t="s">
        <v>46</v>
      </c>
      <c r="F188" s="141">
        <v>25</v>
      </c>
    </row>
    <row r="189" spans="1:18" ht="13.2" x14ac:dyDescent="0.25">
      <c r="A189" s="177" t="s">
        <v>161</v>
      </c>
      <c r="B189" s="112">
        <v>6</v>
      </c>
      <c r="C189" s="16" t="s">
        <v>147</v>
      </c>
      <c r="D189" s="89">
        <f>D188*B189</f>
        <v>75.599999999999994</v>
      </c>
      <c r="E189" s="90" t="s">
        <v>39</v>
      </c>
      <c r="F189" s="76"/>
    </row>
    <row r="190" spans="1:18" ht="13.2" x14ac:dyDescent="0.25">
      <c r="A190" s="25"/>
      <c r="B190" s="155" t="s">
        <v>186</v>
      </c>
      <c r="C190" s="97"/>
      <c r="D190" s="156"/>
      <c r="E190" s="95"/>
      <c r="F190" s="99"/>
    </row>
    <row r="191" spans="1:18" ht="13.2" x14ac:dyDescent="0.25">
      <c r="A191" s="103"/>
      <c r="B191" s="104"/>
      <c r="C191" s="105"/>
      <c r="D191" s="106"/>
      <c r="E191" s="103"/>
      <c r="F191" s="107"/>
    </row>
    <row r="192" spans="1:18" s="13" customFormat="1" ht="13.2" x14ac:dyDescent="0.25">
      <c r="A192" s="292" t="s">
        <v>160</v>
      </c>
      <c r="B192" s="293"/>
      <c r="C192" s="293"/>
      <c r="D192" s="293"/>
      <c r="E192" s="293"/>
      <c r="F192" s="294"/>
    </row>
    <row r="193" spans="1:6" s="13" customFormat="1" ht="13.2" x14ac:dyDescent="0.25">
      <c r="A193" s="127"/>
      <c r="B193" s="159" t="s">
        <v>122</v>
      </c>
      <c r="C193" s="111"/>
      <c r="D193" s="89">
        <v>16.8</v>
      </c>
      <c r="E193" s="90" t="s">
        <v>46</v>
      </c>
      <c r="F193" s="141">
        <v>34.99</v>
      </c>
    </row>
    <row r="194" spans="1:6" s="13" customFormat="1" ht="13.2" x14ac:dyDescent="0.25">
      <c r="A194" s="20"/>
      <c r="B194" s="112">
        <v>6</v>
      </c>
      <c r="C194" s="16" t="s">
        <v>121</v>
      </c>
      <c r="D194" s="91">
        <f>D193*B194</f>
        <v>100.80000000000001</v>
      </c>
      <c r="E194" s="90" t="s">
        <v>39</v>
      </c>
      <c r="F194" s="76"/>
    </row>
    <row r="195" spans="1:6" s="13" customFormat="1" ht="13.2" x14ac:dyDescent="0.25">
      <c r="A195" s="27" t="s">
        <v>123</v>
      </c>
      <c r="B195" s="92" t="s">
        <v>151</v>
      </c>
      <c r="C195" s="16"/>
      <c r="D195" s="96"/>
      <c r="E195" s="90"/>
      <c r="F195" s="76"/>
    </row>
    <row r="196" spans="1:6" s="13" customFormat="1" ht="13.2" x14ac:dyDescent="0.25">
      <c r="A196" s="27" t="s">
        <v>124</v>
      </c>
      <c r="B196" s="92" t="s">
        <v>150</v>
      </c>
      <c r="C196" s="16"/>
      <c r="E196" s="90"/>
      <c r="F196" s="76"/>
    </row>
    <row r="197" spans="1:6" s="13" customFormat="1" ht="13.2" x14ac:dyDescent="0.25">
      <c r="A197" s="27" t="s">
        <v>125</v>
      </c>
      <c r="B197" s="92" t="s">
        <v>149</v>
      </c>
      <c r="C197" s="16"/>
      <c r="E197" s="21"/>
      <c r="F197" s="76"/>
    </row>
    <row r="198" spans="1:6" s="13" customFormat="1" ht="13.2" x14ac:dyDescent="0.25">
      <c r="A198" s="28" t="s">
        <v>126</v>
      </c>
      <c r="B198" s="93" t="s">
        <v>148</v>
      </c>
      <c r="C198" s="97"/>
      <c r="D198" s="98"/>
      <c r="E198" s="95"/>
      <c r="F198" s="99"/>
    </row>
    <row r="199" spans="1:6" s="13" customFormat="1" ht="13.2" x14ac:dyDescent="0.25">
      <c r="A199" s="178"/>
      <c r="B199" s="179" t="s">
        <v>127</v>
      </c>
      <c r="C199" s="180"/>
      <c r="D199" s="181">
        <v>16.8</v>
      </c>
      <c r="E199" s="182" t="s">
        <v>46</v>
      </c>
      <c r="F199" s="198">
        <v>34.99</v>
      </c>
    </row>
    <row r="200" spans="1:6" s="13" customFormat="1" ht="13.2" x14ac:dyDescent="0.25">
      <c r="A200" s="183" t="s">
        <v>228</v>
      </c>
      <c r="B200" s="184">
        <v>6</v>
      </c>
      <c r="C200" s="185" t="s">
        <v>121</v>
      </c>
      <c r="D200" s="181">
        <v>93.3</v>
      </c>
      <c r="E200" s="182" t="s">
        <v>39</v>
      </c>
      <c r="F200" s="186"/>
    </row>
    <row r="201" spans="1:6" s="13" customFormat="1" ht="13.2" x14ac:dyDescent="0.25">
      <c r="A201" s="187" t="s">
        <v>229</v>
      </c>
      <c r="B201" s="188" t="s">
        <v>230</v>
      </c>
      <c r="C201" s="185"/>
      <c r="D201" s="189"/>
      <c r="E201" s="182"/>
      <c r="F201" s="186"/>
    </row>
    <row r="202" spans="1:6" s="13" customFormat="1" ht="13.2" x14ac:dyDescent="0.25">
      <c r="A202" s="187" t="s">
        <v>231</v>
      </c>
      <c r="B202" s="188" t="s">
        <v>232</v>
      </c>
      <c r="C202" s="185"/>
      <c r="D202" s="190"/>
      <c r="E202" s="182"/>
      <c r="F202" s="186"/>
    </row>
    <row r="203" spans="1:6" s="13" customFormat="1" ht="13.2" x14ac:dyDescent="0.25">
      <c r="A203" s="191" t="s">
        <v>233</v>
      </c>
      <c r="B203" s="192" t="s">
        <v>234</v>
      </c>
      <c r="C203" s="193"/>
      <c r="D203" s="194"/>
      <c r="E203" s="195"/>
      <c r="F203" s="196"/>
    </row>
    <row r="204" spans="1:6" s="13" customFormat="1" ht="13.2" x14ac:dyDescent="0.25">
      <c r="A204" s="178"/>
      <c r="B204" s="179" t="s">
        <v>235</v>
      </c>
      <c r="C204" s="180"/>
      <c r="D204" s="181">
        <v>18.8</v>
      </c>
      <c r="E204" s="182" t="s">
        <v>46</v>
      </c>
      <c r="F204" s="198">
        <v>39.99</v>
      </c>
    </row>
    <row r="205" spans="1:6" s="13" customFormat="1" ht="13.2" x14ac:dyDescent="0.25">
      <c r="A205" s="183" t="s">
        <v>228</v>
      </c>
      <c r="B205" s="184">
        <v>6</v>
      </c>
      <c r="C205" s="185" t="s">
        <v>121</v>
      </c>
      <c r="D205" s="181">
        <v>106.8</v>
      </c>
      <c r="E205" s="182" t="s">
        <v>39</v>
      </c>
      <c r="F205" s="186"/>
    </row>
    <row r="206" spans="1:6" s="13" customFormat="1" ht="13.2" x14ac:dyDescent="0.25">
      <c r="A206" s="187" t="s">
        <v>236</v>
      </c>
      <c r="B206" s="188" t="s">
        <v>237</v>
      </c>
      <c r="C206" s="185"/>
      <c r="D206" s="189"/>
      <c r="E206" s="182"/>
      <c r="F206" s="186"/>
    </row>
    <row r="207" spans="1:6" s="13" customFormat="1" ht="13.2" x14ac:dyDescent="0.25">
      <c r="A207" s="187" t="s">
        <v>238</v>
      </c>
      <c r="B207" s="188" t="s">
        <v>239</v>
      </c>
      <c r="C207" s="185"/>
      <c r="D207" s="190"/>
      <c r="E207" s="182"/>
      <c r="F207" s="186"/>
    </row>
    <row r="208" spans="1:6" s="13" customFormat="1" ht="13.2" x14ac:dyDescent="0.25">
      <c r="A208" s="191" t="s">
        <v>240</v>
      </c>
      <c r="B208" s="192" t="s">
        <v>241</v>
      </c>
      <c r="C208" s="193"/>
      <c r="D208" s="194"/>
      <c r="E208" s="195"/>
      <c r="F208" s="196"/>
    </row>
    <row r="209" spans="1:6" s="13" customFormat="1" ht="13.2" x14ac:dyDescent="0.25"/>
    <row r="210" spans="1:6" s="13" customFormat="1" ht="13.2" x14ac:dyDescent="0.25">
      <c r="A210" s="292" t="s">
        <v>243</v>
      </c>
      <c r="B210" s="293"/>
      <c r="C210" s="293"/>
      <c r="D210" s="293"/>
      <c r="E210" s="293"/>
      <c r="F210" s="294"/>
    </row>
    <row r="211" spans="1:6" s="13" customFormat="1" ht="16.5" customHeight="1" x14ac:dyDescent="0.25">
      <c r="A211" s="199"/>
      <c r="B211" s="200" t="s">
        <v>244</v>
      </c>
      <c r="C211" s="201"/>
      <c r="D211" s="202">
        <v>5.5</v>
      </c>
      <c r="E211" s="201" t="s">
        <v>46</v>
      </c>
      <c r="F211" s="203"/>
    </row>
    <row r="212" spans="1:6" s="13" customFormat="1" ht="0.6" customHeight="1" x14ac:dyDescent="0.25">
      <c r="A212" s="199"/>
      <c r="B212" s="127"/>
      <c r="C212" s="199"/>
      <c r="D212" s="199"/>
      <c r="E212" s="199"/>
      <c r="F212" s="199"/>
    </row>
    <row r="213" spans="1:6" s="13" customFormat="1" ht="51" customHeight="1" x14ac:dyDescent="0.25"/>
    <row r="214" spans="1:6" s="13" customFormat="1" ht="13.2" x14ac:dyDescent="0.25">
      <c r="A214" s="291" t="s">
        <v>130</v>
      </c>
      <c r="B214" s="290"/>
      <c r="C214" s="290"/>
      <c r="D214" s="290"/>
      <c r="E214" s="290"/>
      <c r="F214" s="290"/>
    </row>
    <row r="215" spans="1:6" s="13" customFormat="1" ht="13.2" x14ac:dyDescent="0.25">
      <c r="A215" s="291" t="s">
        <v>44</v>
      </c>
      <c r="B215" s="290"/>
      <c r="C215" s="290"/>
      <c r="D215" s="290"/>
      <c r="E215" s="290"/>
      <c r="F215" s="290"/>
    </row>
    <row r="216" spans="1:6" s="13" customFormat="1" ht="13.2" x14ac:dyDescent="0.25">
      <c r="A216" s="289" t="s">
        <v>227</v>
      </c>
      <c r="B216" s="290"/>
      <c r="C216" s="290"/>
      <c r="D216" s="290"/>
      <c r="E216" s="290"/>
      <c r="F216" s="290"/>
    </row>
    <row r="217" spans="1:6" s="13" customFormat="1" x14ac:dyDescent="0.3">
      <c r="C217" s="197" t="s">
        <v>242</v>
      </c>
      <c r="E217" s="19"/>
      <c r="F217" s="122"/>
    </row>
    <row r="218" spans="1:6" s="13" customFormat="1" x14ac:dyDescent="0.3">
      <c r="E218" s="19"/>
      <c r="F218" s="122"/>
    </row>
    <row r="219" spans="1:6" s="13" customFormat="1" x14ac:dyDescent="0.3">
      <c r="E219" s="19"/>
      <c r="F219" s="122"/>
    </row>
    <row r="220" spans="1:6" s="13" customFormat="1" x14ac:dyDescent="0.3">
      <c r="E220" s="19"/>
      <c r="F220" s="122"/>
    </row>
    <row r="221" spans="1:6" s="13" customFormat="1" x14ac:dyDescent="0.3">
      <c r="E221" s="19"/>
      <c r="F221" s="122"/>
    </row>
    <row r="222" spans="1:6" s="13" customFormat="1" x14ac:dyDescent="0.3">
      <c r="E222" s="19"/>
      <c r="F222" s="122"/>
    </row>
    <row r="223" spans="1:6" s="13" customFormat="1" x14ac:dyDescent="0.3">
      <c r="E223" s="19"/>
      <c r="F223" s="122"/>
    </row>
    <row r="224" spans="1:6" s="13" customFormat="1" x14ac:dyDescent="0.3">
      <c r="E224" s="19"/>
      <c r="F224" s="122"/>
    </row>
    <row r="225" spans="5:6" s="13" customFormat="1" x14ac:dyDescent="0.3">
      <c r="E225" s="19"/>
      <c r="F225" s="122"/>
    </row>
    <row r="226" spans="5:6" s="13" customFormat="1" x14ac:dyDescent="0.3">
      <c r="E226" s="19"/>
      <c r="F226" s="122"/>
    </row>
    <row r="227" spans="5:6" s="13" customFormat="1" x14ac:dyDescent="0.3">
      <c r="E227" s="19"/>
      <c r="F227" s="122"/>
    </row>
    <row r="228" spans="5:6" s="13" customFormat="1" x14ac:dyDescent="0.3">
      <c r="E228" s="19"/>
      <c r="F228" s="122"/>
    </row>
    <row r="229" spans="5:6" s="13" customFormat="1" x14ac:dyDescent="0.3">
      <c r="E229" s="19"/>
      <c r="F229" s="122"/>
    </row>
    <row r="230" spans="5:6" s="13" customFormat="1" x14ac:dyDescent="0.3">
      <c r="E230" s="19"/>
      <c r="F230" s="122"/>
    </row>
    <row r="231" spans="5:6" s="13" customFormat="1" x14ac:dyDescent="0.3">
      <c r="E231" s="19"/>
      <c r="F231" s="122"/>
    </row>
    <row r="232" spans="5:6" s="13" customFormat="1" x14ac:dyDescent="0.3">
      <c r="E232" s="19"/>
      <c r="F232" s="122"/>
    </row>
    <row r="233" spans="5:6" s="13" customFormat="1" x14ac:dyDescent="0.3">
      <c r="E233" s="19"/>
      <c r="F233" s="122"/>
    </row>
    <row r="234" spans="5:6" s="13" customFormat="1" x14ac:dyDescent="0.3">
      <c r="E234" s="19"/>
      <c r="F234" s="122"/>
    </row>
    <row r="235" spans="5:6" s="13" customFormat="1" x14ac:dyDescent="0.3">
      <c r="E235" s="19"/>
      <c r="F235" s="122"/>
    </row>
    <row r="236" spans="5:6" s="13" customFormat="1" x14ac:dyDescent="0.3">
      <c r="E236" s="19"/>
      <c r="F236" s="122"/>
    </row>
    <row r="237" spans="5:6" s="13" customFormat="1" x14ac:dyDescent="0.3">
      <c r="E237" s="19"/>
      <c r="F237" s="122"/>
    </row>
    <row r="238" spans="5:6" s="13" customFormat="1" x14ac:dyDescent="0.3">
      <c r="E238" s="19"/>
      <c r="F238" s="122"/>
    </row>
    <row r="239" spans="5:6" s="13" customFormat="1" x14ac:dyDescent="0.3">
      <c r="E239" s="19"/>
      <c r="F239" s="122"/>
    </row>
    <row r="240" spans="5:6" s="13" customFormat="1" x14ac:dyDescent="0.3">
      <c r="E240" s="19"/>
      <c r="F240" s="122"/>
    </row>
    <row r="241" spans="5:6" s="13" customFormat="1" x14ac:dyDescent="0.3">
      <c r="E241" s="19"/>
      <c r="F241" s="122"/>
    </row>
    <row r="242" spans="5:6" s="13" customFormat="1" x14ac:dyDescent="0.3">
      <c r="E242" s="19"/>
      <c r="F242" s="122"/>
    </row>
    <row r="243" spans="5:6" s="13" customFormat="1" x14ac:dyDescent="0.3">
      <c r="E243" s="19"/>
      <c r="F243" s="122"/>
    </row>
    <row r="244" spans="5:6" s="13" customFormat="1" x14ac:dyDescent="0.3">
      <c r="E244" s="19"/>
      <c r="F244" s="122"/>
    </row>
    <row r="245" spans="5:6" s="13" customFormat="1" x14ac:dyDescent="0.3">
      <c r="E245" s="19"/>
      <c r="F245" s="122"/>
    </row>
    <row r="246" spans="5:6" s="13" customFormat="1" x14ac:dyDescent="0.3">
      <c r="E246" s="19"/>
      <c r="F246" s="122"/>
    </row>
    <row r="247" spans="5:6" s="13" customFormat="1" x14ac:dyDescent="0.3">
      <c r="E247" s="19"/>
      <c r="F247" s="122"/>
    </row>
    <row r="248" spans="5:6" s="13" customFormat="1" x14ac:dyDescent="0.3">
      <c r="E248" s="19"/>
      <c r="F248" s="122"/>
    </row>
    <row r="249" spans="5:6" s="13" customFormat="1" x14ac:dyDescent="0.3">
      <c r="E249" s="19"/>
      <c r="F249" s="122"/>
    </row>
    <row r="250" spans="5:6" s="13" customFormat="1" x14ac:dyDescent="0.3">
      <c r="E250" s="19"/>
      <c r="F250" s="122"/>
    </row>
    <row r="251" spans="5:6" s="13" customFormat="1" x14ac:dyDescent="0.3">
      <c r="E251" s="19"/>
      <c r="F251" s="122"/>
    </row>
    <row r="252" spans="5:6" s="13" customFormat="1" x14ac:dyDescent="0.3">
      <c r="E252" s="19"/>
      <c r="F252" s="122"/>
    </row>
    <row r="253" spans="5:6" s="13" customFormat="1" x14ac:dyDescent="0.3">
      <c r="E253" s="19"/>
      <c r="F253" s="122"/>
    </row>
    <row r="254" spans="5:6" s="13" customFormat="1" x14ac:dyDescent="0.3">
      <c r="E254" s="19"/>
      <c r="F254" s="122"/>
    </row>
    <row r="255" spans="5:6" s="13" customFormat="1" x14ac:dyDescent="0.3">
      <c r="E255" s="19"/>
      <c r="F255" s="122"/>
    </row>
    <row r="256" spans="5:6" s="13" customFormat="1" x14ac:dyDescent="0.3">
      <c r="E256" s="19"/>
      <c r="F256" s="122"/>
    </row>
    <row r="257" spans="5:6" s="13" customFormat="1" x14ac:dyDescent="0.3">
      <c r="E257" s="19"/>
      <c r="F257" s="122"/>
    </row>
    <row r="258" spans="5:6" s="13" customFormat="1" x14ac:dyDescent="0.3">
      <c r="E258" s="19"/>
      <c r="F258" s="122"/>
    </row>
    <row r="259" spans="5:6" s="13" customFormat="1" x14ac:dyDescent="0.3">
      <c r="E259" s="19"/>
      <c r="F259" s="122"/>
    </row>
    <row r="260" spans="5:6" s="13" customFormat="1" x14ac:dyDescent="0.3">
      <c r="E260" s="19"/>
      <c r="F260" s="122"/>
    </row>
    <row r="261" spans="5:6" s="13" customFormat="1" x14ac:dyDescent="0.3">
      <c r="E261" s="19"/>
      <c r="F261" s="122"/>
    </row>
    <row r="262" spans="5:6" s="13" customFormat="1" x14ac:dyDescent="0.3">
      <c r="E262" s="19"/>
      <c r="F262" s="122"/>
    </row>
    <row r="263" spans="5:6" s="13" customFormat="1" x14ac:dyDescent="0.3">
      <c r="E263" s="19"/>
      <c r="F263" s="122"/>
    </row>
    <row r="264" spans="5:6" s="13" customFormat="1" x14ac:dyDescent="0.3">
      <c r="E264" s="19"/>
      <c r="F264" s="122"/>
    </row>
    <row r="265" spans="5:6" s="13" customFormat="1" x14ac:dyDescent="0.3">
      <c r="E265" s="19"/>
      <c r="F265" s="122"/>
    </row>
    <row r="266" spans="5:6" s="13" customFormat="1" x14ac:dyDescent="0.3">
      <c r="E266" s="19"/>
      <c r="F266" s="122"/>
    </row>
    <row r="267" spans="5:6" s="13" customFormat="1" x14ac:dyDescent="0.3">
      <c r="E267" s="19"/>
      <c r="F267" s="122"/>
    </row>
    <row r="268" spans="5:6" s="13" customFormat="1" x14ac:dyDescent="0.3">
      <c r="E268" s="19"/>
      <c r="F268" s="122"/>
    </row>
    <row r="269" spans="5:6" s="13" customFormat="1" x14ac:dyDescent="0.3">
      <c r="E269" s="19"/>
      <c r="F269" s="122"/>
    </row>
    <row r="270" spans="5:6" s="13" customFormat="1" x14ac:dyDescent="0.3">
      <c r="E270" s="19"/>
      <c r="F270" s="122"/>
    </row>
    <row r="271" spans="5:6" s="13" customFormat="1" x14ac:dyDescent="0.3">
      <c r="E271" s="19"/>
      <c r="F271" s="122"/>
    </row>
    <row r="272" spans="5:6" s="13" customFormat="1" x14ac:dyDescent="0.3">
      <c r="E272" s="19"/>
      <c r="F272" s="122"/>
    </row>
    <row r="273" spans="5:6" s="13" customFormat="1" x14ac:dyDescent="0.3">
      <c r="E273" s="19"/>
      <c r="F273" s="122"/>
    </row>
    <row r="274" spans="5:6" s="13" customFormat="1" x14ac:dyDescent="0.3">
      <c r="E274" s="19"/>
      <c r="F274" s="122"/>
    </row>
    <row r="275" spans="5:6" s="13" customFormat="1" x14ac:dyDescent="0.3">
      <c r="E275" s="19"/>
      <c r="F275" s="122"/>
    </row>
    <row r="276" spans="5:6" s="13" customFormat="1" x14ac:dyDescent="0.3">
      <c r="E276" s="19"/>
      <c r="F276" s="122"/>
    </row>
    <row r="277" spans="5:6" s="13" customFormat="1" x14ac:dyDescent="0.3">
      <c r="E277" s="19"/>
      <c r="F277" s="122"/>
    </row>
    <row r="278" spans="5:6" s="13" customFormat="1" x14ac:dyDescent="0.3">
      <c r="E278" s="19"/>
      <c r="F278" s="122"/>
    </row>
    <row r="279" spans="5:6" s="13" customFormat="1" x14ac:dyDescent="0.3">
      <c r="E279" s="19"/>
      <c r="F279" s="122"/>
    </row>
    <row r="280" spans="5:6" s="13" customFormat="1" x14ac:dyDescent="0.3">
      <c r="E280" s="19"/>
      <c r="F280" s="122"/>
    </row>
    <row r="281" spans="5:6" s="13" customFormat="1" x14ac:dyDescent="0.3">
      <c r="E281" s="19"/>
      <c r="F281" s="122"/>
    </row>
    <row r="282" spans="5:6" s="13" customFormat="1" x14ac:dyDescent="0.3">
      <c r="E282" s="19"/>
      <c r="F282" s="122"/>
    </row>
    <row r="283" spans="5:6" s="13" customFormat="1" x14ac:dyDescent="0.3">
      <c r="E283" s="19"/>
      <c r="F283" s="122"/>
    </row>
    <row r="284" spans="5:6" s="13" customFormat="1" x14ac:dyDescent="0.3">
      <c r="E284" s="19"/>
      <c r="F284" s="122"/>
    </row>
    <row r="285" spans="5:6" s="13" customFormat="1" x14ac:dyDescent="0.3">
      <c r="E285" s="19"/>
      <c r="F285" s="122"/>
    </row>
    <row r="286" spans="5:6" s="13" customFormat="1" x14ac:dyDescent="0.3">
      <c r="E286" s="19"/>
      <c r="F286" s="122"/>
    </row>
    <row r="287" spans="5:6" s="13" customFormat="1" x14ac:dyDescent="0.3">
      <c r="E287" s="19"/>
      <c r="F287" s="122"/>
    </row>
    <row r="288" spans="5:6" s="13" customFormat="1" x14ac:dyDescent="0.3">
      <c r="E288" s="19"/>
      <c r="F288" s="122"/>
    </row>
    <row r="289" spans="5:6" s="13" customFormat="1" x14ac:dyDescent="0.3">
      <c r="E289" s="19"/>
      <c r="F289" s="122"/>
    </row>
    <row r="290" spans="5:6" s="13" customFormat="1" x14ac:dyDescent="0.3">
      <c r="E290" s="19"/>
      <c r="F290" s="122"/>
    </row>
    <row r="291" spans="5:6" s="13" customFormat="1" x14ac:dyDescent="0.3">
      <c r="E291" s="19"/>
      <c r="F291" s="122"/>
    </row>
    <row r="292" spans="5:6" s="13" customFormat="1" x14ac:dyDescent="0.3">
      <c r="E292" s="19"/>
      <c r="F292" s="122"/>
    </row>
    <row r="293" spans="5:6" s="13" customFormat="1" x14ac:dyDescent="0.3">
      <c r="E293" s="19"/>
      <c r="F293" s="122"/>
    </row>
    <row r="294" spans="5:6" s="13" customFormat="1" x14ac:dyDescent="0.3">
      <c r="E294" s="19"/>
      <c r="F294" s="122"/>
    </row>
    <row r="295" spans="5:6" s="13" customFormat="1" x14ac:dyDescent="0.3">
      <c r="E295" s="19"/>
      <c r="F295" s="122"/>
    </row>
    <row r="296" spans="5:6" s="13" customFormat="1" x14ac:dyDescent="0.3">
      <c r="E296" s="19"/>
      <c r="F296" s="122"/>
    </row>
    <row r="297" spans="5:6" s="13" customFormat="1" x14ac:dyDescent="0.3">
      <c r="E297" s="19"/>
      <c r="F297" s="122"/>
    </row>
    <row r="298" spans="5:6" s="13" customFormat="1" x14ac:dyDescent="0.3">
      <c r="E298" s="19"/>
      <c r="F298" s="122"/>
    </row>
    <row r="299" spans="5:6" s="13" customFormat="1" x14ac:dyDescent="0.3">
      <c r="E299" s="19"/>
      <c r="F299" s="122"/>
    </row>
    <row r="300" spans="5:6" s="13" customFormat="1" x14ac:dyDescent="0.3">
      <c r="E300" s="19"/>
      <c r="F300" s="122"/>
    </row>
    <row r="301" spans="5:6" s="13" customFormat="1" x14ac:dyDescent="0.3">
      <c r="E301" s="19"/>
      <c r="F301" s="122"/>
    </row>
    <row r="302" spans="5:6" s="13" customFormat="1" x14ac:dyDescent="0.3">
      <c r="E302" s="19"/>
      <c r="F302" s="122"/>
    </row>
    <row r="303" spans="5:6" s="13" customFormat="1" x14ac:dyDescent="0.3">
      <c r="E303" s="19"/>
      <c r="F303" s="122"/>
    </row>
    <row r="304" spans="5:6" s="13" customFormat="1" x14ac:dyDescent="0.3">
      <c r="E304" s="19"/>
      <c r="F304" s="122"/>
    </row>
    <row r="305" spans="1:6" s="13" customFormat="1" x14ac:dyDescent="0.3">
      <c r="E305" s="19"/>
      <c r="F305" s="122"/>
    </row>
    <row r="306" spans="1:6" s="13" customFormat="1" x14ac:dyDescent="0.3">
      <c r="E306" s="19"/>
      <c r="F306" s="122"/>
    </row>
    <row r="307" spans="1:6" s="13" customFormat="1" x14ac:dyDescent="0.3">
      <c r="E307" s="19"/>
      <c r="F307" s="122"/>
    </row>
    <row r="308" spans="1:6" s="13" customFormat="1" x14ac:dyDescent="0.3">
      <c r="E308" s="19"/>
      <c r="F308" s="122"/>
    </row>
    <row r="309" spans="1:6" s="13" customFormat="1" x14ac:dyDescent="0.3">
      <c r="E309" s="19"/>
      <c r="F309" s="122"/>
    </row>
    <row r="310" spans="1:6" s="13" customFormat="1" x14ac:dyDescent="0.3">
      <c r="E310" s="19"/>
      <c r="F310" s="122"/>
    </row>
    <row r="311" spans="1:6" s="13" customFormat="1" x14ac:dyDescent="0.3">
      <c r="E311" s="19"/>
      <c r="F311" s="122"/>
    </row>
    <row r="312" spans="1:6" s="13" customFormat="1" x14ac:dyDescent="0.3">
      <c r="E312" s="19"/>
      <c r="F312" s="122"/>
    </row>
    <row r="313" spans="1:6" s="13" customFormat="1" x14ac:dyDescent="0.3">
      <c r="E313" s="19"/>
      <c r="F313" s="122"/>
    </row>
    <row r="314" spans="1:6" s="13" customFormat="1" x14ac:dyDescent="0.3">
      <c r="E314" s="19"/>
      <c r="F314" s="122"/>
    </row>
    <row r="315" spans="1:6" s="13" customFormat="1" x14ac:dyDescent="0.3">
      <c r="E315" s="19"/>
      <c r="F315" s="122"/>
    </row>
    <row r="316" spans="1:6" s="13" customFormat="1" x14ac:dyDescent="0.3">
      <c r="E316" s="19"/>
      <c r="F316" s="122"/>
    </row>
    <row r="317" spans="1:6" s="13" customFormat="1" x14ac:dyDescent="0.3">
      <c r="E317" s="19"/>
      <c r="F317" s="122"/>
    </row>
    <row r="318" spans="1:6" s="13" customFormat="1" x14ac:dyDescent="0.3">
      <c r="E318" s="19"/>
      <c r="F318" s="122"/>
    </row>
    <row r="319" spans="1:6" x14ac:dyDescent="0.3">
      <c r="A319" s="13"/>
      <c r="B319" s="13"/>
      <c r="C319" s="13"/>
      <c r="D319" s="13"/>
      <c r="E319" s="19"/>
      <c r="F319" s="122"/>
    </row>
    <row r="320" spans="1:6" x14ac:dyDescent="0.3">
      <c r="A320" s="13"/>
      <c r="B320" s="13"/>
      <c r="C320" s="13"/>
      <c r="D320" s="13"/>
      <c r="E320" s="19"/>
      <c r="F320" s="122"/>
    </row>
    <row r="321" spans="1:6" x14ac:dyDescent="0.3">
      <c r="A321" s="13"/>
      <c r="B321" s="13"/>
      <c r="C321" s="13"/>
      <c r="D321" s="13"/>
      <c r="E321" s="19"/>
      <c r="F321" s="122"/>
    </row>
    <row r="322" spans="1:6" x14ac:dyDescent="0.3">
      <c r="A322" s="13"/>
      <c r="B322" s="13"/>
      <c r="C322" s="13"/>
      <c r="D322" s="13"/>
      <c r="E322" s="19"/>
      <c r="F322" s="122"/>
    </row>
    <row r="323" spans="1:6" x14ac:dyDescent="0.3">
      <c r="A323" s="13"/>
      <c r="B323" s="13"/>
      <c r="C323" s="13"/>
      <c r="D323" s="13"/>
      <c r="E323" s="19"/>
      <c r="F323" s="122"/>
    </row>
    <row r="324" spans="1:6" x14ac:dyDescent="0.3">
      <c r="A324" s="13"/>
      <c r="B324" s="13"/>
      <c r="C324" s="13"/>
      <c r="D324" s="13"/>
      <c r="E324" s="19"/>
      <c r="F324" s="122"/>
    </row>
    <row r="325" spans="1:6" x14ac:dyDescent="0.3">
      <c r="A325" s="13"/>
      <c r="B325" s="13"/>
      <c r="C325" s="13"/>
      <c r="D325" s="13"/>
      <c r="E325" s="19"/>
      <c r="F325" s="122"/>
    </row>
    <row r="326" spans="1:6" x14ac:dyDescent="0.3">
      <c r="A326" s="13"/>
      <c r="B326" s="13"/>
      <c r="C326" s="13"/>
      <c r="D326" s="13"/>
      <c r="E326" s="19"/>
      <c r="F326" s="122"/>
    </row>
    <row r="327" spans="1:6" x14ac:dyDescent="0.3">
      <c r="A327" s="13"/>
      <c r="B327" s="13"/>
      <c r="C327" s="13"/>
      <c r="D327" s="13"/>
      <c r="E327" s="19"/>
      <c r="F327" s="122"/>
    </row>
    <row r="328" spans="1:6" x14ac:dyDescent="0.3">
      <c r="A328" s="13"/>
      <c r="B328" s="13"/>
      <c r="C328" s="13"/>
      <c r="D328" s="13"/>
      <c r="E328" s="19"/>
      <c r="F328" s="122"/>
    </row>
    <row r="329" spans="1:6" x14ac:dyDescent="0.3">
      <c r="A329" s="13"/>
      <c r="B329" s="13"/>
      <c r="C329" s="13"/>
      <c r="D329" s="13"/>
      <c r="E329" s="19"/>
      <c r="F329" s="122"/>
    </row>
    <row r="330" spans="1:6" x14ac:dyDescent="0.3">
      <c r="A330" s="13"/>
      <c r="B330" s="13"/>
      <c r="C330" s="13"/>
      <c r="D330" s="13"/>
      <c r="E330" s="19"/>
      <c r="F330" s="122"/>
    </row>
    <row r="331" spans="1:6" x14ac:dyDescent="0.3">
      <c r="A331" s="13"/>
      <c r="B331" s="13"/>
      <c r="C331" s="13"/>
      <c r="D331" s="13"/>
      <c r="E331" s="19"/>
      <c r="F331" s="122"/>
    </row>
    <row r="332" spans="1:6" x14ac:dyDescent="0.3">
      <c r="A332" s="13"/>
      <c r="B332" s="13"/>
      <c r="C332" s="13"/>
      <c r="D332" s="13"/>
      <c r="E332" s="19"/>
      <c r="F332" s="122"/>
    </row>
    <row r="333" spans="1:6" x14ac:dyDescent="0.3">
      <c r="A333" s="13"/>
      <c r="B333" s="13"/>
      <c r="C333" s="13"/>
      <c r="D333" s="13"/>
      <c r="E333" s="19"/>
      <c r="F333" s="122"/>
    </row>
    <row r="334" spans="1:6" x14ac:dyDescent="0.3">
      <c r="A334" s="13"/>
      <c r="B334" s="13"/>
      <c r="C334" s="13"/>
      <c r="D334" s="13"/>
      <c r="E334" s="19"/>
      <c r="F334" s="122"/>
    </row>
    <row r="335" spans="1:6" x14ac:dyDescent="0.3">
      <c r="A335" s="13"/>
      <c r="B335" s="13"/>
      <c r="C335" s="13"/>
      <c r="D335" s="13"/>
      <c r="E335" s="19"/>
      <c r="F335" s="122"/>
    </row>
    <row r="336" spans="1:6" x14ac:dyDescent="0.3">
      <c r="A336" s="13"/>
      <c r="B336" s="13"/>
      <c r="C336" s="13"/>
      <c r="D336" s="13"/>
      <c r="E336" s="19"/>
      <c r="F336" s="122"/>
    </row>
    <row r="337" spans="1:6" x14ac:dyDescent="0.3">
      <c r="A337" s="13"/>
      <c r="B337" s="13"/>
      <c r="C337" s="13"/>
      <c r="D337" s="13"/>
      <c r="E337" s="19"/>
      <c r="F337" s="122"/>
    </row>
    <row r="338" spans="1:6" x14ac:dyDescent="0.3">
      <c r="A338" s="13"/>
      <c r="B338" s="13"/>
      <c r="C338" s="13"/>
      <c r="D338" s="13"/>
      <c r="E338" s="19"/>
      <c r="F338" s="122"/>
    </row>
    <row r="339" spans="1:6" x14ac:dyDescent="0.3">
      <c r="A339" s="13"/>
      <c r="B339" s="13"/>
      <c r="C339" s="13"/>
      <c r="D339" s="13"/>
      <c r="E339" s="19"/>
      <c r="F339" s="122"/>
    </row>
    <row r="340" spans="1:6" x14ac:dyDescent="0.3">
      <c r="A340" s="13"/>
      <c r="B340" s="13"/>
      <c r="C340" s="13"/>
      <c r="D340" s="13"/>
      <c r="E340" s="19"/>
      <c r="F340" s="122"/>
    </row>
    <row r="341" spans="1:6" x14ac:dyDescent="0.3">
      <c r="A341" s="13"/>
      <c r="B341" s="13"/>
      <c r="C341" s="13"/>
      <c r="D341" s="13"/>
      <c r="E341" s="19"/>
      <c r="F341" s="122"/>
    </row>
    <row r="342" spans="1:6" x14ac:dyDescent="0.3">
      <c r="A342" s="13"/>
      <c r="B342" s="13"/>
      <c r="C342" s="13"/>
      <c r="D342" s="13"/>
      <c r="E342" s="19"/>
      <c r="F342" s="122"/>
    </row>
    <row r="343" spans="1:6" x14ac:dyDescent="0.3">
      <c r="A343" s="13"/>
      <c r="B343" s="13"/>
      <c r="C343" s="13"/>
      <c r="D343" s="13"/>
      <c r="E343" s="19"/>
      <c r="F343" s="122"/>
    </row>
    <row r="344" spans="1:6" x14ac:dyDescent="0.3">
      <c r="A344" s="13"/>
      <c r="B344" s="13"/>
      <c r="C344" s="13"/>
      <c r="D344" s="13"/>
      <c r="E344" s="19"/>
      <c r="F344" s="122"/>
    </row>
    <row r="345" spans="1:6" x14ac:dyDescent="0.3">
      <c r="A345" s="13"/>
      <c r="B345" s="13"/>
      <c r="C345" s="13"/>
      <c r="D345" s="13"/>
      <c r="E345" s="19"/>
      <c r="F345" s="122"/>
    </row>
    <row r="346" spans="1:6" x14ac:dyDescent="0.3">
      <c r="A346" s="13"/>
      <c r="B346" s="13"/>
      <c r="C346" s="13"/>
      <c r="D346" s="13"/>
      <c r="E346" s="19"/>
      <c r="F346" s="122"/>
    </row>
    <row r="347" spans="1:6" x14ac:dyDescent="0.3">
      <c r="A347" s="13"/>
      <c r="B347" s="13"/>
      <c r="C347" s="13"/>
      <c r="D347" s="13"/>
      <c r="E347" s="19"/>
      <c r="F347" s="122"/>
    </row>
    <row r="348" spans="1:6" x14ac:dyDescent="0.3">
      <c r="A348" s="13"/>
      <c r="B348" s="13"/>
      <c r="C348" s="13"/>
      <c r="D348" s="13"/>
      <c r="E348" s="19"/>
      <c r="F348" s="122"/>
    </row>
    <row r="349" spans="1:6" x14ac:dyDescent="0.3">
      <c r="A349" s="13"/>
      <c r="B349" s="13"/>
      <c r="C349" s="13"/>
      <c r="D349" s="13"/>
      <c r="E349" s="19"/>
      <c r="F349" s="122"/>
    </row>
    <row r="350" spans="1:6" x14ac:dyDescent="0.3">
      <c r="A350" s="13"/>
      <c r="B350" s="13"/>
      <c r="C350" s="13"/>
      <c r="D350" s="13"/>
      <c r="E350" s="19"/>
      <c r="F350" s="122"/>
    </row>
    <row r="351" spans="1:6" x14ac:dyDescent="0.3">
      <c r="A351" s="13"/>
      <c r="B351" s="13"/>
      <c r="C351" s="13"/>
      <c r="D351" s="13"/>
      <c r="E351" s="19"/>
      <c r="F351" s="122"/>
    </row>
    <row r="352" spans="1:6" x14ac:dyDescent="0.3">
      <c r="A352" s="13"/>
      <c r="B352" s="13"/>
      <c r="C352" s="13"/>
      <c r="D352" s="13"/>
      <c r="E352" s="19"/>
      <c r="F352" s="122"/>
    </row>
    <row r="353" spans="1:6" x14ac:dyDescent="0.3">
      <c r="A353" s="13"/>
      <c r="B353" s="13"/>
      <c r="C353" s="13"/>
      <c r="D353" s="13"/>
      <c r="E353" s="19"/>
      <c r="F353" s="122"/>
    </row>
    <row r="354" spans="1:6" x14ac:dyDescent="0.3">
      <c r="A354" s="13"/>
      <c r="B354" s="13"/>
      <c r="C354" s="13"/>
      <c r="D354" s="13"/>
      <c r="E354" s="19"/>
      <c r="F354" s="122"/>
    </row>
    <row r="355" spans="1:6" x14ac:dyDescent="0.3">
      <c r="A355" s="13"/>
      <c r="B355" s="13"/>
      <c r="C355" s="13"/>
      <c r="D355" s="13"/>
      <c r="E355" s="19"/>
      <c r="F355" s="122"/>
    </row>
    <row r="356" spans="1:6" x14ac:dyDescent="0.3">
      <c r="A356" s="13"/>
      <c r="B356" s="13"/>
      <c r="C356" s="13"/>
      <c r="D356" s="13"/>
      <c r="E356" s="19"/>
      <c r="F356" s="122"/>
    </row>
    <row r="357" spans="1:6" x14ac:dyDescent="0.3">
      <c r="A357" s="13"/>
      <c r="B357" s="13"/>
      <c r="C357" s="13"/>
      <c r="D357" s="13"/>
      <c r="E357" s="19"/>
      <c r="F357" s="122"/>
    </row>
    <row r="358" spans="1:6" x14ac:dyDescent="0.3">
      <c r="A358" s="13"/>
      <c r="B358" s="13"/>
      <c r="C358" s="13"/>
      <c r="D358" s="13"/>
      <c r="E358" s="19"/>
      <c r="F358" s="122"/>
    </row>
    <row r="359" spans="1:6" x14ac:dyDescent="0.3">
      <c r="A359" s="13"/>
      <c r="B359" s="13"/>
      <c r="C359" s="13"/>
      <c r="D359" s="13"/>
      <c r="E359" s="19"/>
      <c r="F359" s="122"/>
    </row>
    <row r="360" spans="1:6" x14ac:dyDescent="0.3">
      <c r="A360" s="13"/>
      <c r="B360" s="13"/>
      <c r="C360" s="13"/>
      <c r="D360" s="13"/>
      <c r="E360" s="19"/>
      <c r="F360" s="122"/>
    </row>
    <row r="361" spans="1:6" x14ac:dyDescent="0.3">
      <c r="A361" s="13"/>
      <c r="B361" s="13"/>
      <c r="C361" s="13"/>
      <c r="D361" s="13"/>
      <c r="E361" s="19"/>
      <c r="F361" s="122"/>
    </row>
    <row r="362" spans="1:6" x14ac:dyDescent="0.3">
      <c r="A362" s="13"/>
      <c r="B362" s="13"/>
      <c r="C362" s="13"/>
      <c r="D362" s="13"/>
      <c r="E362" s="19"/>
      <c r="F362" s="122"/>
    </row>
    <row r="363" spans="1:6" x14ac:dyDescent="0.3">
      <c r="A363" s="13"/>
      <c r="B363" s="13"/>
      <c r="C363" s="13"/>
      <c r="D363" s="13"/>
      <c r="E363" s="19"/>
      <c r="F363" s="122"/>
    </row>
    <row r="364" spans="1:6" x14ac:dyDescent="0.3">
      <c r="A364" s="13"/>
      <c r="B364" s="13"/>
      <c r="C364" s="13"/>
      <c r="D364" s="13"/>
      <c r="E364" s="19"/>
      <c r="F364" s="122"/>
    </row>
    <row r="365" spans="1:6" x14ac:dyDescent="0.3">
      <c r="A365" s="13"/>
      <c r="B365" s="13"/>
      <c r="C365" s="13"/>
      <c r="D365" s="13"/>
      <c r="E365" s="19"/>
      <c r="F365" s="122"/>
    </row>
    <row r="366" spans="1:6" x14ac:dyDescent="0.3">
      <c r="A366" s="13"/>
      <c r="B366" s="13"/>
      <c r="C366" s="13"/>
      <c r="D366" s="13"/>
      <c r="E366" s="19"/>
      <c r="F366" s="122"/>
    </row>
    <row r="367" spans="1:6" x14ac:dyDescent="0.3">
      <c r="A367" s="13"/>
      <c r="B367" s="13"/>
      <c r="C367" s="13"/>
      <c r="D367" s="13"/>
      <c r="E367" s="19"/>
      <c r="F367" s="122"/>
    </row>
    <row r="368" spans="1:6" x14ac:dyDescent="0.3">
      <c r="A368" s="13"/>
      <c r="B368" s="13"/>
      <c r="C368" s="13"/>
      <c r="D368" s="13"/>
      <c r="E368" s="19"/>
      <c r="F368" s="122"/>
    </row>
    <row r="369" spans="1:6" x14ac:dyDescent="0.3">
      <c r="A369" s="13"/>
      <c r="B369" s="13"/>
      <c r="C369" s="13"/>
      <c r="D369" s="13"/>
      <c r="E369" s="19"/>
      <c r="F369" s="122"/>
    </row>
    <row r="370" spans="1:6" x14ac:dyDescent="0.3">
      <c r="A370" s="13"/>
      <c r="B370" s="13"/>
      <c r="C370" s="13"/>
      <c r="D370" s="13"/>
      <c r="E370" s="19"/>
      <c r="F370" s="122"/>
    </row>
    <row r="371" spans="1:6" x14ac:dyDescent="0.3">
      <c r="A371" s="13"/>
      <c r="B371" s="13"/>
      <c r="C371" s="13"/>
      <c r="D371" s="13"/>
      <c r="E371" s="19"/>
      <c r="F371" s="122"/>
    </row>
    <row r="372" spans="1:6" x14ac:dyDescent="0.3">
      <c r="A372" s="13"/>
      <c r="B372" s="13"/>
      <c r="C372" s="13"/>
      <c r="D372" s="13"/>
      <c r="E372" s="19"/>
      <c r="F372" s="122"/>
    </row>
    <row r="373" spans="1:6" x14ac:dyDescent="0.3">
      <c r="A373" s="13"/>
      <c r="B373" s="13"/>
      <c r="C373" s="13"/>
      <c r="D373" s="13"/>
      <c r="E373" s="19"/>
      <c r="F373" s="122"/>
    </row>
    <row r="374" spans="1:6" x14ac:dyDescent="0.3">
      <c r="A374" s="13"/>
      <c r="B374" s="13"/>
      <c r="C374" s="13"/>
      <c r="D374" s="13"/>
      <c r="E374" s="19"/>
      <c r="F374" s="122"/>
    </row>
    <row r="375" spans="1:6" x14ac:dyDescent="0.3">
      <c r="A375" s="13"/>
      <c r="B375" s="13"/>
      <c r="C375" s="13"/>
      <c r="D375" s="13"/>
      <c r="E375" s="19"/>
      <c r="F375" s="122"/>
    </row>
    <row r="376" spans="1:6" x14ac:dyDescent="0.3">
      <c r="A376" s="13"/>
      <c r="B376" s="13"/>
      <c r="C376" s="13"/>
      <c r="D376" s="13"/>
      <c r="E376" s="19"/>
      <c r="F376" s="122"/>
    </row>
    <row r="377" spans="1:6" x14ac:dyDescent="0.3">
      <c r="A377" s="13"/>
      <c r="B377" s="13"/>
      <c r="C377" s="13"/>
      <c r="D377" s="13"/>
      <c r="E377" s="19"/>
      <c r="F377" s="122"/>
    </row>
    <row r="378" spans="1:6" x14ac:dyDescent="0.3">
      <c r="A378" s="13"/>
      <c r="B378" s="13"/>
      <c r="C378" s="13"/>
      <c r="D378" s="13"/>
      <c r="E378" s="19"/>
      <c r="F378" s="122"/>
    </row>
    <row r="379" spans="1:6" x14ac:dyDescent="0.3">
      <c r="A379" s="13"/>
      <c r="B379" s="13"/>
      <c r="C379" s="13"/>
      <c r="D379" s="13"/>
      <c r="E379" s="19"/>
      <c r="F379" s="122"/>
    </row>
    <row r="380" spans="1:6" x14ac:dyDescent="0.3">
      <c r="A380" s="13"/>
      <c r="B380" s="13"/>
      <c r="C380" s="13"/>
      <c r="D380" s="13"/>
      <c r="E380" s="19"/>
      <c r="F380" s="122"/>
    </row>
    <row r="381" spans="1:6" x14ac:dyDescent="0.3">
      <c r="A381" s="13"/>
      <c r="B381" s="13"/>
      <c r="C381" s="13"/>
      <c r="D381" s="13"/>
      <c r="E381" s="19"/>
      <c r="F381" s="122"/>
    </row>
    <row r="382" spans="1:6" x14ac:dyDescent="0.3">
      <c r="A382" s="13"/>
      <c r="B382" s="13"/>
      <c r="C382" s="13"/>
      <c r="D382" s="13"/>
      <c r="E382" s="19"/>
      <c r="F382" s="122"/>
    </row>
    <row r="383" spans="1:6" x14ac:dyDescent="0.3">
      <c r="A383" s="13"/>
      <c r="B383" s="13"/>
      <c r="C383" s="13"/>
      <c r="D383" s="13"/>
      <c r="E383" s="19"/>
      <c r="F383" s="122"/>
    </row>
    <row r="384" spans="1:6" x14ac:dyDescent="0.3">
      <c r="A384" s="13"/>
      <c r="B384" s="13"/>
      <c r="C384" s="13"/>
      <c r="D384" s="13"/>
      <c r="E384" s="19"/>
      <c r="F384" s="122"/>
    </row>
    <row r="385" spans="1:6" x14ac:dyDescent="0.3">
      <c r="A385" s="13"/>
      <c r="B385" s="13"/>
      <c r="C385" s="13"/>
      <c r="D385" s="13"/>
      <c r="E385" s="19"/>
      <c r="F385" s="122"/>
    </row>
    <row r="386" spans="1:6" x14ac:dyDescent="0.3">
      <c r="A386" s="13"/>
      <c r="B386" s="13"/>
      <c r="C386" s="13"/>
      <c r="D386" s="13"/>
      <c r="E386" s="19"/>
      <c r="F386" s="122"/>
    </row>
    <row r="387" spans="1:6" x14ac:dyDescent="0.3">
      <c r="A387" s="13"/>
      <c r="B387" s="13"/>
      <c r="C387" s="13"/>
      <c r="D387" s="13"/>
      <c r="E387" s="19"/>
      <c r="F387" s="122"/>
    </row>
    <row r="388" spans="1:6" x14ac:dyDescent="0.3">
      <c r="A388" s="13"/>
      <c r="B388" s="13"/>
      <c r="C388" s="13"/>
      <c r="D388" s="13"/>
      <c r="E388" s="19"/>
      <c r="F388" s="122"/>
    </row>
    <row r="389" spans="1:6" x14ac:dyDescent="0.3">
      <c r="A389" s="13"/>
      <c r="B389" s="13"/>
      <c r="C389" s="13"/>
      <c r="D389" s="13"/>
      <c r="E389" s="19"/>
      <c r="F389" s="122"/>
    </row>
    <row r="390" spans="1:6" x14ac:dyDescent="0.3">
      <c r="A390" s="13"/>
      <c r="B390" s="13"/>
      <c r="C390" s="13"/>
      <c r="D390" s="13"/>
      <c r="E390" s="19"/>
      <c r="F390" s="122"/>
    </row>
    <row r="391" spans="1:6" x14ac:dyDescent="0.3">
      <c r="A391" s="13"/>
      <c r="B391" s="13"/>
      <c r="C391" s="13"/>
      <c r="D391" s="13"/>
      <c r="E391" s="19"/>
      <c r="F391" s="122"/>
    </row>
    <row r="392" spans="1:6" x14ac:dyDescent="0.3">
      <c r="A392" s="13"/>
      <c r="B392" s="13"/>
      <c r="C392" s="13"/>
      <c r="D392" s="13"/>
      <c r="E392" s="19"/>
      <c r="F392" s="122"/>
    </row>
    <row r="393" spans="1:6" x14ac:dyDescent="0.3">
      <c r="A393" s="13"/>
      <c r="B393" s="13"/>
      <c r="C393" s="13"/>
      <c r="D393" s="13"/>
      <c r="E393" s="19"/>
      <c r="F393" s="122"/>
    </row>
    <row r="394" spans="1:6" x14ac:dyDescent="0.3">
      <c r="A394" s="13"/>
      <c r="B394" s="13"/>
      <c r="C394" s="13"/>
      <c r="D394" s="13"/>
      <c r="E394" s="19"/>
      <c r="F394" s="122"/>
    </row>
    <row r="395" spans="1:6" x14ac:dyDescent="0.3">
      <c r="A395" s="13"/>
      <c r="B395" s="13"/>
      <c r="C395" s="13"/>
      <c r="D395" s="13"/>
      <c r="E395" s="19"/>
      <c r="F395" s="122"/>
    </row>
    <row r="396" spans="1:6" x14ac:dyDescent="0.3">
      <c r="A396" s="13"/>
      <c r="B396" s="13"/>
      <c r="C396" s="13"/>
      <c r="D396" s="13"/>
      <c r="E396" s="19"/>
      <c r="F396" s="122"/>
    </row>
    <row r="397" spans="1:6" x14ac:dyDescent="0.3">
      <c r="A397" s="13"/>
      <c r="B397" s="13"/>
      <c r="C397" s="13"/>
      <c r="D397" s="13"/>
      <c r="E397" s="19"/>
      <c r="F397" s="122"/>
    </row>
    <row r="398" spans="1:6" x14ac:dyDescent="0.3">
      <c r="A398" s="13"/>
      <c r="B398" s="13"/>
      <c r="C398" s="13"/>
      <c r="D398" s="13"/>
      <c r="E398" s="19"/>
      <c r="F398" s="122"/>
    </row>
    <row r="399" spans="1:6" x14ac:dyDescent="0.3">
      <c r="A399" s="13"/>
      <c r="B399" s="13"/>
      <c r="C399" s="13"/>
      <c r="D399" s="13"/>
      <c r="E399" s="19"/>
      <c r="F399" s="122"/>
    </row>
    <row r="400" spans="1:6" x14ac:dyDescent="0.3">
      <c r="A400" s="13"/>
      <c r="B400" s="13"/>
      <c r="C400" s="13"/>
      <c r="D400" s="13"/>
      <c r="E400" s="19"/>
      <c r="F400" s="122"/>
    </row>
    <row r="401" spans="1:6" x14ac:dyDescent="0.3">
      <c r="A401" s="13"/>
      <c r="B401" s="13"/>
      <c r="C401" s="13"/>
      <c r="D401" s="13"/>
      <c r="E401" s="19"/>
      <c r="F401" s="122"/>
    </row>
    <row r="402" spans="1:6" x14ac:dyDescent="0.3">
      <c r="A402" s="13"/>
      <c r="B402" s="13"/>
      <c r="C402" s="13"/>
      <c r="D402" s="13"/>
      <c r="E402" s="19"/>
      <c r="F402" s="122"/>
    </row>
    <row r="403" spans="1:6" x14ac:dyDescent="0.3">
      <c r="A403" s="13"/>
      <c r="B403" s="13"/>
      <c r="C403" s="13"/>
      <c r="D403" s="13"/>
      <c r="E403" s="19"/>
      <c r="F403" s="122"/>
    </row>
    <row r="404" spans="1:6" x14ac:dyDescent="0.3">
      <c r="A404" s="13"/>
      <c r="B404" s="13"/>
      <c r="C404" s="13"/>
      <c r="D404" s="13"/>
      <c r="E404" s="19"/>
      <c r="F404" s="122"/>
    </row>
    <row r="405" spans="1:6" x14ac:dyDescent="0.3">
      <c r="A405" s="13"/>
      <c r="B405" s="13"/>
      <c r="C405" s="13"/>
      <c r="D405" s="13"/>
      <c r="E405" s="19"/>
      <c r="F405" s="122"/>
    </row>
    <row r="406" spans="1:6" x14ac:dyDescent="0.3">
      <c r="A406" s="13"/>
      <c r="B406" s="13"/>
      <c r="C406" s="13"/>
      <c r="D406" s="13"/>
      <c r="E406" s="19"/>
      <c r="F406" s="122"/>
    </row>
    <row r="407" spans="1:6" x14ac:dyDescent="0.3">
      <c r="A407" s="13"/>
      <c r="B407" s="13"/>
      <c r="C407" s="13"/>
      <c r="D407" s="13"/>
      <c r="E407" s="19"/>
      <c r="F407" s="122"/>
    </row>
    <row r="408" spans="1:6" x14ac:dyDescent="0.3">
      <c r="A408" s="13"/>
      <c r="B408" s="13"/>
      <c r="C408" s="13"/>
      <c r="D408" s="13"/>
      <c r="E408" s="19"/>
      <c r="F408" s="122"/>
    </row>
    <row r="409" spans="1:6" x14ac:dyDescent="0.3">
      <c r="A409" s="13"/>
      <c r="B409" s="13"/>
      <c r="C409" s="13"/>
      <c r="D409" s="13"/>
      <c r="E409" s="19"/>
      <c r="F409" s="122"/>
    </row>
    <row r="410" spans="1:6" x14ac:dyDescent="0.3">
      <c r="A410" s="13"/>
      <c r="B410" s="13"/>
      <c r="C410" s="13"/>
      <c r="D410" s="13"/>
      <c r="E410" s="19"/>
      <c r="F410" s="122"/>
    </row>
    <row r="411" spans="1:6" x14ac:dyDescent="0.3">
      <c r="A411" s="13"/>
      <c r="B411" s="13"/>
      <c r="C411" s="13"/>
      <c r="D411" s="13"/>
      <c r="E411" s="19"/>
      <c r="F411" s="122"/>
    </row>
    <row r="412" spans="1:6" x14ac:dyDescent="0.3">
      <c r="A412" s="13"/>
      <c r="B412" s="13"/>
      <c r="C412" s="13"/>
      <c r="D412" s="13"/>
      <c r="E412" s="19"/>
      <c r="F412" s="122"/>
    </row>
    <row r="413" spans="1:6" x14ac:dyDescent="0.3">
      <c r="A413" s="13"/>
      <c r="B413" s="13"/>
      <c r="C413" s="13"/>
      <c r="D413" s="13"/>
      <c r="E413" s="19"/>
      <c r="F413" s="122"/>
    </row>
    <row r="414" spans="1:6" x14ac:dyDescent="0.3">
      <c r="A414" s="13"/>
      <c r="B414" s="13"/>
      <c r="C414" s="13"/>
      <c r="D414" s="13"/>
      <c r="E414" s="19"/>
      <c r="F414" s="122"/>
    </row>
    <row r="415" spans="1:6" x14ac:dyDescent="0.3">
      <c r="A415" s="13"/>
      <c r="B415" s="13"/>
      <c r="C415" s="13"/>
      <c r="D415" s="13"/>
      <c r="E415" s="19"/>
      <c r="F415" s="122"/>
    </row>
    <row r="416" spans="1:6" x14ac:dyDescent="0.3">
      <c r="A416" s="13"/>
      <c r="B416" s="13"/>
      <c r="C416" s="13"/>
      <c r="D416" s="13"/>
      <c r="E416" s="19"/>
      <c r="F416" s="122"/>
    </row>
    <row r="417" spans="1:6" x14ac:dyDescent="0.3">
      <c r="A417" s="13"/>
      <c r="B417" s="13"/>
      <c r="C417" s="13"/>
      <c r="D417" s="13"/>
      <c r="E417" s="19"/>
      <c r="F417" s="122"/>
    </row>
    <row r="418" spans="1:6" x14ac:dyDescent="0.3">
      <c r="A418" s="13"/>
      <c r="B418" s="13"/>
      <c r="C418" s="13"/>
      <c r="D418" s="13"/>
      <c r="E418" s="19"/>
      <c r="F418" s="122"/>
    </row>
    <row r="419" spans="1:6" x14ac:dyDescent="0.3">
      <c r="A419" s="13"/>
      <c r="B419" s="13"/>
      <c r="C419" s="13"/>
      <c r="D419" s="13"/>
      <c r="E419" s="19"/>
      <c r="F419" s="122"/>
    </row>
    <row r="420" spans="1:6" x14ac:dyDescent="0.3">
      <c r="A420" s="13"/>
      <c r="B420" s="13"/>
      <c r="C420" s="13"/>
      <c r="D420" s="13"/>
      <c r="E420" s="19"/>
      <c r="F420" s="122"/>
    </row>
    <row r="421" spans="1:6" x14ac:dyDescent="0.3">
      <c r="A421" s="13"/>
      <c r="B421" s="13"/>
      <c r="C421" s="13"/>
      <c r="D421" s="13"/>
      <c r="E421" s="19"/>
      <c r="F421" s="122"/>
    </row>
    <row r="422" spans="1:6" x14ac:dyDescent="0.3">
      <c r="A422" s="13"/>
      <c r="B422" s="13"/>
      <c r="C422" s="13"/>
      <c r="D422" s="13"/>
      <c r="E422" s="19"/>
      <c r="F422" s="122"/>
    </row>
    <row r="423" spans="1:6" x14ac:dyDescent="0.3">
      <c r="A423" s="13"/>
      <c r="B423" s="13"/>
      <c r="C423" s="13"/>
      <c r="D423" s="13"/>
      <c r="E423" s="19"/>
      <c r="F423" s="122"/>
    </row>
    <row r="424" spans="1:6" x14ac:dyDescent="0.3">
      <c r="A424" s="13"/>
      <c r="B424" s="13"/>
      <c r="C424" s="13"/>
      <c r="D424" s="13"/>
      <c r="E424" s="19"/>
      <c r="F424" s="122"/>
    </row>
    <row r="425" spans="1:6" x14ac:dyDescent="0.3">
      <c r="A425" s="13"/>
      <c r="B425" s="13"/>
      <c r="C425" s="13"/>
      <c r="D425" s="13"/>
      <c r="E425" s="19"/>
      <c r="F425" s="122"/>
    </row>
    <row r="426" spans="1:6" x14ac:dyDescent="0.3">
      <c r="A426" s="13"/>
      <c r="B426" s="13"/>
      <c r="C426" s="13"/>
      <c r="D426" s="13"/>
      <c r="E426" s="19"/>
      <c r="F426" s="122"/>
    </row>
    <row r="427" spans="1:6" x14ac:dyDescent="0.3">
      <c r="A427" s="13"/>
      <c r="B427" s="13"/>
      <c r="C427" s="13"/>
      <c r="D427" s="13"/>
      <c r="E427" s="19"/>
      <c r="F427" s="122"/>
    </row>
    <row r="428" spans="1:6" x14ac:dyDescent="0.3">
      <c r="A428" s="13"/>
      <c r="B428" s="13"/>
      <c r="C428" s="13"/>
      <c r="D428" s="13"/>
      <c r="E428" s="19"/>
      <c r="F428" s="122"/>
    </row>
    <row r="429" spans="1:6" x14ac:dyDescent="0.3">
      <c r="A429" s="13"/>
      <c r="B429" s="13"/>
      <c r="C429" s="13"/>
      <c r="D429" s="13"/>
      <c r="E429" s="19"/>
      <c r="F429" s="122"/>
    </row>
    <row r="430" spans="1:6" x14ac:dyDescent="0.3">
      <c r="A430" s="13"/>
      <c r="B430" s="13"/>
      <c r="C430" s="13"/>
      <c r="D430" s="13"/>
      <c r="E430" s="19"/>
      <c r="F430" s="122"/>
    </row>
    <row r="431" spans="1:6" x14ac:dyDescent="0.3">
      <c r="A431" s="13"/>
      <c r="B431" s="13"/>
      <c r="C431" s="13"/>
      <c r="D431" s="13"/>
      <c r="E431" s="19"/>
      <c r="F431" s="122"/>
    </row>
    <row r="432" spans="1:6" x14ac:dyDescent="0.3">
      <c r="A432" s="13"/>
      <c r="B432" s="13"/>
      <c r="C432" s="13"/>
      <c r="D432" s="13"/>
      <c r="E432" s="19"/>
      <c r="F432" s="122"/>
    </row>
    <row r="433" spans="1:6" x14ac:dyDescent="0.3">
      <c r="A433" s="13"/>
      <c r="B433" s="13"/>
      <c r="C433" s="13"/>
      <c r="D433" s="13"/>
      <c r="E433" s="19"/>
      <c r="F433" s="122"/>
    </row>
    <row r="434" spans="1:6" x14ac:dyDescent="0.3">
      <c r="A434" s="13"/>
      <c r="B434" s="13"/>
      <c r="C434" s="13"/>
      <c r="D434" s="13"/>
      <c r="E434" s="19"/>
      <c r="F434" s="122"/>
    </row>
    <row r="435" spans="1:6" x14ac:dyDescent="0.3">
      <c r="A435" s="13"/>
      <c r="B435" s="13"/>
      <c r="C435" s="13"/>
      <c r="D435" s="13"/>
      <c r="E435" s="19"/>
      <c r="F435" s="122"/>
    </row>
    <row r="436" spans="1:6" x14ac:dyDescent="0.3">
      <c r="A436" s="13"/>
      <c r="B436" s="13"/>
      <c r="C436" s="13"/>
      <c r="D436" s="13"/>
      <c r="E436" s="19"/>
      <c r="F436" s="122"/>
    </row>
    <row r="437" spans="1:6" x14ac:dyDescent="0.3">
      <c r="A437" s="13"/>
      <c r="B437" s="13"/>
      <c r="C437" s="13"/>
      <c r="D437" s="13"/>
      <c r="E437" s="19"/>
      <c r="F437" s="122"/>
    </row>
    <row r="438" spans="1:6" x14ac:dyDescent="0.3">
      <c r="A438" s="13"/>
      <c r="B438" s="13"/>
      <c r="C438" s="13"/>
      <c r="D438" s="13"/>
      <c r="E438" s="19"/>
      <c r="F438" s="122"/>
    </row>
    <row r="439" spans="1:6" x14ac:dyDescent="0.3">
      <c r="A439" s="13"/>
      <c r="B439" s="13"/>
      <c r="C439" s="13"/>
      <c r="D439" s="13"/>
      <c r="E439" s="19"/>
      <c r="F439" s="122"/>
    </row>
    <row r="440" spans="1:6" x14ac:dyDescent="0.3">
      <c r="A440" s="13"/>
      <c r="B440" s="13"/>
      <c r="C440" s="13"/>
      <c r="D440" s="13"/>
      <c r="E440" s="19"/>
      <c r="F440" s="122"/>
    </row>
    <row r="441" spans="1:6" x14ac:dyDescent="0.3">
      <c r="A441" s="13"/>
      <c r="B441" s="13"/>
      <c r="C441" s="13"/>
      <c r="D441" s="13"/>
      <c r="E441" s="19"/>
      <c r="F441" s="122"/>
    </row>
    <row r="442" spans="1:6" x14ac:dyDescent="0.3">
      <c r="A442" s="13"/>
      <c r="B442" s="13"/>
      <c r="C442" s="13"/>
      <c r="D442" s="13"/>
      <c r="E442" s="19"/>
      <c r="F442" s="122"/>
    </row>
    <row r="443" spans="1:6" x14ac:dyDescent="0.3">
      <c r="A443" s="13"/>
      <c r="B443" s="13"/>
      <c r="C443" s="13"/>
      <c r="D443" s="13"/>
      <c r="E443" s="19"/>
      <c r="F443" s="122"/>
    </row>
    <row r="444" spans="1:6" x14ac:dyDescent="0.3">
      <c r="A444" s="13"/>
      <c r="B444" s="13"/>
      <c r="C444" s="13"/>
      <c r="D444" s="13"/>
      <c r="E444" s="19"/>
      <c r="F444" s="122"/>
    </row>
    <row r="445" spans="1:6" x14ac:dyDescent="0.3">
      <c r="A445" s="13"/>
      <c r="B445" s="13"/>
      <c r="C445" s="13"/>
      <c r="D445" s="13"/>
      <c r="E445" s="19"/>
      <c r="F445" s="122"/>
    </row>
    <row r="446" spans="1:6" x14ac:dyDescent="0.3">
      <c r="A446" s="13"/>
      <c r="B446" s="13"/>
      <c r="C446" s="13"/>
      <c r="D446" s="13"/>
      <c r="E446" s="19"/>
      <c r="F446" s="122"/>
    </row>
    <row r="447" spans="1:6" x14ac:dyDescent="0.3">
      <c r="A447" s="13"/>
      <c r="B447" s="13"/>
      <c r="C447" s="13"/>
      <c r="D447" s="13"/>
      <c r="E447" s="19"/>
      <c r="F447" s="122"/>
    </row>
    <row r="448" spans="1:6" x14ac:dyDescent="0.3">
      <c r="A448" s="13"/>
      <c r="B448" s="13"/>
      <c r="C448" s="13"/>
      <c r="D448" s="13"/>
      <c r="E448" s="19"/>
      <c r="F448" s="122"/>
    </row>
    <row r="449" spans="1:6" x14ac:dyDescent="0.3">
      <c r="A449" s="13"/>
      <c r="B449" s="13"/>
      <c r="C449" s="13"/>
      <c r="D449" s="13"/>
      <c r="E449" s="19"/>
      <c r="F449" s="122"/>
    </row>
    <row r="450" spans="1:6" x14ac:dyDescent="0.3">
      <c r="A450" s="13"/>
      <c r="B450" s="13"/>
      <c r="C450" s="13"/>
      <c r="D450" s="13"/>
      <c r="E450" s="19"/>
      <c r="F450" s="122"/>
    </row>
    <row r="451" spans="1:6" x14ac:dyDescent="0.3">
      <c r="A451" s="13"/>
      <c r="B451" s="13"/>
      <c r="C451" s="13"/>
      <c r="D451" s="13"/>
      <c r="E451" s="19"/>
      <c r="F451" s="122"/>
    </row>
    <row r="452" spans="1:6" x14ac:dyDescent="0.3">
      <c r="A452" s="13"/>
      <c r="B452" s="13"/>
      <c r="C452" s="13"/>
      <c r="D452" s="13"/>
      <c r="E452" s="19"/>
      <c r="F452" s="122"/>
    </row>
    <row r="453" spans="1:6" x14ac:dyDescent="0.3">
      <c r="A453" s="13"/>
      <c r="B453" s="13"/>
      <c r="C453" s="13"/>
      <c r="D453" s="13"/>
      <c r="E453" s="19"/>
      <c r="F453" s="122"/>
    </row>
    <row r="454" spans="1:6" x14ac:dyDescent="0.3">
      <c r="A454" s="13"/>
      <c r="B454" s="13"/>
      <c r="C454" s="13"/>
      <c r="D454" s="13"/>
      <c r="E454" s="19"/>
      <c r="F454" s="122"/>
    </row>
    <row r="455" spans="1:6" x14ac:dyDescent="0.3">
      <c r="A455" s="13"/>
      <c r="B455" s="13"/>
      <c r="C455" s="13"/>
      <c r="D455" s="13"/>
      <c r="E455" s="19"/>
      <c r="F455" s="122"/>
    </row>
    <row r="456" spans="1:6" x14ac:dyDescent="0.3">
      <c r="A456" s="13"/>
      <c r="B456" s="13"/>
      <c r="C456" s="13"/>
      <c r="D456" s="13"/>
      <c r="E456" s="19"/>
      <c r="F456" s="122"/>
    </row>
    <row r="457" spans="1:6" x14ac:dyDescent="0.3">
      <c r="A457" s="13"/>
      <c r="B457" s="13"/>
      <c r="C457" s="13"/>
      <c r="D457" s="13"/>
      <c r="E457" s="19"/>
      <c r="F457" s="122"/>
    </row>
    <row r="458" spans="1:6" x14ac:dyDescent="0.3">
      <c r="A458" s="13"/>
      <c r="B458" s="13"/>
      <c r="C458" s="13"/>
      <c r="D458" s="13"/>
      <c r="E458" s="19"/>
      <c r="F458" s="122"/>
    </row>
    <row r="459" spans="1:6" x14ac:dyDescent="0.3">
      <c r="A459" s="13"/>
      <c r="B459" s="13"/>
      <c r="C459" s="13"/>
      <c r="D459" s="13"/>
      <c r="E459" s="19"/>
      <c r="F459" s="122"/>
    </row>
    <row r="460" spans="1:6" x14ac:dyDescent="0.3">
      <c r="A460" s="13"/>
      <c r="B460" s="13"/>
      <c r="C460" s="13"/>
      <c r="D460" s="13"/>
      <c r="E460" s="19"/>
      <c r="F460" s="122"/>
    </row>
    <row r="461" spans="1:6" x14ac:dyDescent="0.3">
      <c r="A461" s="13"/>
      <c r="B461" s="13"/>
      <c r="C461" s="13"/>
      <c r="D461" s="13"/>
      <c r="E461" s="19"/>
      <c r="F461" s="122"/>
    </row>
    <row r="462" spans="1:6" x14ac:dyDescent="0.3">
      <c r="A462" s="13"/>
      <c r="B462" s="13"/>
      <c r="C462" s="13"/>
      <c r="D462" s="13"/>
      <c r="E462" s="19"/>
      <c r="F462" s="122"/>
    </row>
    <row r="463" spans="1:6" x14ac:dyDescent="0.3">
      <c r="A463" s="13"/>
      <c r="B463" s="13"/>
      <c r="C463" s="13"/>
      <c r="D463" s="13"/>
      <c r="E463" s="19"/>
      <c r="F463" s="122"/>
    </row>
    <row r="464" spans="1:6" x14ac:dyDescent="0.3">
      <c r="A464" s="13"/>
      <c r="B464" s="13"/>
      <c r="C464" s="13"/>
      <c r="D464" s="13"/>
      <c r="E464" s="19"/>
      <c r="F464" s="122"/>
    </row>
    <row r="465" spans="1:6" x14ac:dyDescent="0.3">
      <c r="A465" s="13"/>
      <c r="B465" s="13"/>
      <c r="C465" s="13"/>
      <c r="D465" s="13"/>
      <c r="E465" s="19"/>
      <c r="F465" s="122"/>
    </row>
    <row r="466" spans="1:6" x14ac:dyDescent="0.3">
      <c r="A466" s="13"/>
      <c r="B466" s="13"/>
      <c r="C466" s="13"/>
      <c r="D466" s="13"/>
      <c r="E466" s="19"/>
      <c r="F466" s="122"/>
    </row>
    <row r="467" spans="1:6" x14ac:dyDescent="0.3">
      <c r="A467" s="13"/>
      <c r="B467" s="13"/>
      <c r="C467" s="13"/>
      <c r="D467" s="13"/>
      <c r="E467" s="19"/>
      <c r="F467" s="122"/>
    </row>
    <row r="468" spans="1:6" x14ac:dyDescent="0.3">
      <c r="A468" s="13"/>
      <c r="B468" s="13"/>
      <c r="C468" s="13"/>
      <c r="D468" s="13"/>
      <c r="E468" s="19"/>
      <c r="F468" s="122"/>
    </row>
    <row r="469" spans="1:6" x14ac:dyDescent="0.3">
      <c r="A469" s="13"/>
      <c r="B469" s="13"/>
      <c r="C469" s="13"/>
      <c r="D469" s="13"/>
      <c r="E469" s="19"/>
      <c r="F469" s="122"/>
    </row>
    <row r="470" spans="1:6" x14ac:dyDescent="0.3">
      <c r="A470" s="13"/>
      <c r="B470" s="13"/>
      <c r="C470" s="13"/>
      <c r="D470" s="13"/>
      <c r="E470" s="19"/>
      <c r="F470" s="122"/>
    </row>
    <row r="471" spans="1:6" x14ac:dyDescent="0.3">
      <c r="A471" s="13"/>
      <c r="B471" s="13"/>
      <c r="C471" s="13"/>
      <c r="D471" s="13"/>
      <c r="E471" s="19"/>
      <c r="F471" s="122"/>
    </row>
    <row r="472" spans="1:6" x14ac:dyDescent="0.3">
      <c r="A472" s="13"/>
      <c r="B472" s="13"/>
      <c r="C472" s="13"/>
      <c r="D472" s="13"/>
      <c r="E472" s="19"/>
      <c r="F472" s="122"/>
    </row>
    <row r="473" spans="1:6" x14ac:dyDescent="0.3">
      <c r="A473" s="13"/>
      <c r="B473" s="13"/>
      <c r="C473" s="13"/>
      <c r="D473" s="13"/>
      <c r="E473" s="19"/>
      <c r="F473" s="122"/>
    </row>
    <row r="474" spans="1:6" x14ac:dyDescent="0.3">
      <c r="A474" s="13"/>
      <c r="B474" s="13"/>
      <c r="C474" s="13"/>
      <c r="D474" s="13"/>
      <c r="E474" s="19"/>
      <c r="F474" s="122"/>
    </row>
    <row r="475" spans="1:6" x14ac:dyDescent="0.3">
      <c r="A475" s="13"/>
      <c r="B475" s="13"/>
      <c r="C475" s="13"/>
      <c r="D475" s="13"/>
      <c r="E475" s="19"/>
      <c r="F475" s="122"/>
    </row>
    <row r="476" spans="1:6" x14ac:dyDescent="0.3">
      <c r="A476" s="13"/>
      <c r="B476" s="13"/>
      <c r="C476" s="13"/>
      <c r="D476" s="13"/>
      <c r="E476" s="19"/>
      <c r="F476" s="122"/>
    </row>
    <row r="477" spans="1:6" x14ac:dyDescent="0.3">
      <c r="A477" s="13"/>
      <c r="B477" s="13"/>
      <c r="C477" s="13"/>
      <c r="D477" s="13"/>
      <c r="E477" s="19"/>
      <c r="F477" s="122"/>
    </row>
    <row r="478" spans="1:6" x14ac:dyDescent="0.3">
      <c r="A478" s="13"/>
      <c r="B478" s="13"/>
      <c r="C478" s="13"/>
      <c r="D478" s="13"/>
      <c r="E478" s="19"/>
      <c r="F478" s="122"/>
    </row>
    <row r="479" spans="1:6" x14ac:dyDescent="0.3">
      <c r="A479" s="13"/>
      <c r="B479" s="13"/>
      <c r="C479" s="13"/>
      <c r="D479" s="13"/>
      <c r="E479" s="19"/>
      <c r="F479" s="122"/>
    </row>
    <row r="480" spans="1:6" x14ac:dyDescent="0.3">
      <c r="A480" s="13"/>
      <c r="B480" s="13"/>
      <c r="C480" s="13"/>
      <c r="D480" s="13"/>
      <c r="E480" s="19"/>
      <c r="F480" s="122"/>
    </row>
    <row r="481" spans="1:6" x14ac:dyDescent="0.3">
      <c r="A481" s="13"/>
      <c r="B481" s="13"/>
      <c r="C481" s="13"/>
      <c r="D481" s="13"/>
      <c r="E481" s="19"/>
      <c r="F481" s="122"/>
    </row>
    <row r="482" spans="1:6" x14ac:dyDescent="0.3">
      <c r="A482" s="13"/>
      <c r="B482" s="13"/>
      <c r="C482" s="13"/>
      <c r="D482" s="13"/>
      <c r="E482" s="19"/>
      <c r="F482" s="122"/>
    </row>
    <row r="483" spans="1:6" x14ac:dyDescent="0.3">
      <c r="A483" s="13"/>
      <c r="B483" s="13"/>
      <c r="C483" s="13"/>
      <c r="D483" s="13"/>
      <c r="E483" s="19"/>
      <c r="F483" s="122"/>
    </row>
    <row r="484" spans="1:6" x14ac:dyDescent="0.3">
      <c r="A484" s="13"/>
      <c r="B484" s="13"/>
      <c r="C484" s="13"/>
      <c r="D484" s="13"/>
      <c r="E484" s="19"/>
      <c r="F484" s="122"/>
    </row>
    <row r="485" spans="1:6" x14ac:dyDescent="0.3">
      <c r="A485" s="13"/>
      <c r="B485" s="13"/>
      <c r="C485" s="13"/>
      <c r="D485" s="13"/>
      <c r="E485" s="19"/>
      <c r="F485" s="122"/>
    </row>
    <row r="486" spans="1:6" x14ac:dyDescent="0.3">
      <c r="A486" s="13"/>
      <c r="B486" s="13"/>
      <c r="C486" s="13"/>
      <c r="D486" s="13"/>
      <c r="E486" s="19"/>
      <c r="F486" s="122"/>
    </row>
    <row r="487" spans="1:6" x14ac:dyDescent="0.3">
      <c r="A487" s="13"/>
      <c r="B487" s="13"/>
      <c r="C487" s="13"/>
      <c r="D487" s="13"/>
      <c r="E487" s="19"/>
      <c r="F487" s="122"/>
    </row>
    <row r="488" spans="1:6" x14ac:dyDescent="0.3">
      <c r="A488" s="13"/>
      <c r="B488" s="13"/>
      <c r="C488" s="13"/>
      <c r="D488" s="13"/>
      <c r="E488" s="19"/>
      <c r="F488" s="122"/>
    </row>
    <row r="489" spans="1:6" x14ac:dyDescent="0.3">
      <c r="A489" s="13"/>
      <c r="B489" s="13"/>
      <c r="C489" s="13"/>
      <c r="D489" s="13"/>
      <c r="E489" s="19"/>
      <c r="F489" s="122"/>
    </row>
    <row r="490" spans="1:6" x14ac:dyDescent="0.3">
      <c r="A490" s="13"/>
      <c r="B490" s="13"/>
      <c r="C490" s="13"/>
      <c r="D490" s="13"/>
      <c r="E490" s="19"/>
      <c r="F490" s="122"/>
    </row>
    <row r="491" spans="1:6" x14ac:dyDescent="0.3">
      <c r="A491" s="13"/>
      <c r="B491" s="13"/>
      <c r="C491" s="13"/>
      <c r="D491" s="13"/>
      <c r="E491" s="19"/>
      <c r="F491" s="122"/>
    </row>
    <row r="492" spans="1:6" x14ac:dyDescent="0.3">
      <c r="A492" s="13"/>
      <c r="B492" s="13"/>
      <c r="C492" s="13"/>
      <c r="D492" s="13"/>
      <c r="E492" s="19"/>
      <c r="F492" s="122"/>
    </row>
    <row r="493" spans="1:6" x14ac:dyDescent="0.3">
      <c r="A493" s="13"/>
      <c r="B493" s="13"/>
      <c r="C493" s="13"/>
      <c r="D493" s="13"/>
      <c r="E493" s="19"/>
      <c r="F493" s="122"/>
    </row>
    <row r="494" spans="1:6" x14ac:dyDescent="0.3">
      <c r="A494" s="13"/>
      <c r="B494" s="13"/>
      <c r="C494" s="13"/>
      <c r="D494" s="13"/>
      <c r="E494" s="19"/>
      <c r="F494" s="122"/>
    </row>
    <row r="495" spans="1:6" x14ac:dyDescent="0.3">
      <c r="A495" s="13"/>
      <c r="B495" s="13"/>
      <c r="C495" s="13"/>
      <c r="D495" s="13"/>
      <c r="E495" s="19"/>
      <c r="F495" s="122"/>
    </row>
    <row r="496" spans="1:6" x14ac:dyDescent="0.3">
      <c r="A496" s="13"/>
      <c r="B496" s="13"/>
      <c r="C496" s="13"/>
      <c r="D496" s="13"/>
      <c r="E496" s="19"/>
      <c r="F496" s="122"/>
    </row>
    <row r="497" spans="1:6" x14ac:dyDescent="0.3">
      <c r="A497" s="13"/>
      <c r="B497" s="13"/>
      <c r="C497" s="13"/>
      <c r="D497" s="13"/>
      <c r="E497" s="19"/>
      <c r="F497" s="122"/>
    </row>
    <row r="498" spans="1:6" x14ac:dyDescent="0.3">
      <c r="A498" s="13"/>
      <c r="B498" s="13"/>
      <c r="C498" s="13"/>
      <c r="D498" s="13"/>
      <c r="E498" s="19"/>
      <c r="F498" s="122"/>
    </row>
    <row r="499" spans="1:6" x14ac:dyDescent="0.3">
      <c r="A499" s="13"/>
      <c r="B499" s="13"/>
      <c r="C499" s="13"/>
      <c r="D499" s="13"/>
      <c r="E499" s="19"/>
      <c r="F499" s="122"/>
    </row>
    <row r="500" spans="1:6" x14ac:dyDescent="0.3">
      <c r="A500" s="13"/>
      <c r="B500" s="13"/>
      <c r="C500" s="13"/>
      <c r="D500" s="13"/>
      <c r="E500" s="19"/>
      <c r="F500" s="122"/>
    </row>
    <row r="501" spans="1:6" x14ac:dyDescent="0.3">
      <c r="A501" s="13"/>
      <c r="B501" s="13"/>
      <c r="C501" s="13"/>
      <c r="D501" s="13"/>
      <c r="E501" s="19"/>
      <c r="F501" s="122"/>
    </row>
    <row r="502" spans="1:6" x14ac:dyDescent="0.3">
      <c r="A502" s="13"/>
      <c r="B502" s="13"/>
      <c r="C502" s="13"/>
      <c r="D502" s="13"/>
      <c r="E502" s="19"/>
      <c r="F502" s="122"/>
    </row>
    <row r="503" spans="1:6" x14ac:dyDescent="0.3">
      <c r="A503" s="13"/>
      <c r="B503" s="13"/>
      <c r="C503" s="13"/>
      <c r="D503" s="13"/>
      <c r="E503" s="19"/>
      <c r="F503" s="122"/>
    </row>
    <row r="504" spans="1:6" x14ac:dyDescent="0.3">
      <c r="A504" s="13"/>
      <c r="B504" s="13"/>
      <c r="C504" s="13"/>
      <c r="D504" s="13"/>
      <c r="E504" s="19"/>
      <c r="F504" s="122"/>
    </row>
    <row r="505" spans="1:6" x14ac:dyDescent="0.3">
      <c r="A505" s="13"/>
      <c r="B505" s="13"/>
      <c r="C505" s="13"/>
      <c r="D505" s="13"/>
      <c r="E505" s="19"/>
      <c r="F505" s="122"/>
    </row>
    <row r="506" spans="1:6" x14ac:dyDescent="0.3">
      <c r="A506" s="13"/>
      <c r="B506" s="13"/>
      <c r="C506" s="13"/>
      <c r="D506" s="13"/>
      <c r="E506" s="19"/>
      <c r="F506" s="122"/>
    </row>
    <row r="507" spans="1:6" x14ac:dyDescent="0.3">
      <c r="E507" s="19"/>
    </row>
    <row r="508" spans="1:6" x14ac:dyDescent="0.3">
      <c r="E508" s="19"/>
    </row>
    <row r="509" spans="1:6" x14ac:dyDescent="0.3">
      <c r="E509" s="19"/>
    </row>
    <row r="510" spans="1:6" x14ac:dyDescent="0.3">
      <c r="E510" s="19"/>
    </row>
    <row r="511" spans="1:6" x14ac:dyDescent="0.3">
      <c r="E511" s="19"/>
    </row>
    <row r="512" spans="1:6" x14ac:dyDescent="0.3">
      <c r="E512" s="19"/>
    </row>
    <row r="513" spans="5:5" x14ac:dyDescent="0.3">
      <c r="E513" s="19"/>
    </row>
    <row r="514" spans="5:5" x14ac:dyDescent="0.3">
      <c r="E514" s="19"/>
    </row>
    <row r="515" spans="5:5" x14ac:dyDescent="0.3">
      <c r="E515" s="19"/>
    </row>
    <row r="516" spans="5:5" x14ac:dyDescent="0.3">
      <c r="E516" s="19"/>
    </row>
    <row r="517" spans="5:5" x14ac:dyDescent="0.3">
      <c r="E517" s="19"/>
    </row>
    <row r="518" spans="5:5" x14ac:dyDescent="0.3">
      <c r="E518" s="19"/>
    </row>
    <row r="519" spans="5:5" x14ac:dyDescent="0.3">
      <c r="E519" s="19"/>
    </row>
    <row r="520" spans="5:5" x14ac:dyDescent="0.3">
      <c r="E520" s="19"/>
    </row>
    <row r="521" spans="5:5" x14ac:dyDescent="0.3">
      <c r="E521" s="19"/>
    </row>
    <row r="522" spans="5:5" x14ac:dyDescent="0.3">
      <c r="E522" s="19"/>
    </row>
    <row r="523" spans="5:5" x14ac:dyDescent="0.3">
      <c r="E523" s="19"/>
    </row>
    <row r="524" spans="5:5" x14ac:dyDescent="0.3">
      <c r="E524" s="19"/>
    </row>
    <row r="525" spans="5:5" x14ac:dyDescent="0.3">
      <c r="E525" s="19"/>
    </row>
    <row r="526" spans="5:5" x14ac:dyDescent="0.3">
      <c r="E526" s="19"/>
    </row>
    <row r="527" spans="5:5" x14ac:dyDescent="0.3">
      <c r="E527" s="19"/>
    </row>
    <row r="528" spans="5:5" x14ac:dyDescent="0.3">
      <c r="E528" s="19"/>
    </row>
    <row r="529" spans="5:5" x14ac:dyDescent="0.3">
      <c r="E529" s="19"/>
    </row>
    <row r="530" spans="5:5" x14ac:dyDescent="0.3">
      <c r="E530" s="19"/>
    </row>
    <row r="531" spans="5:5" x14ac:dyDescent="0.3">
      <c r="E531" s="19"/>
    </row>
    <row r="532" spans="5:5" x14ac:dyDescent="0.3">
      <c r="E532" s="19"/>
    </row>
    <row r="533" spans="5:5" x14ac:dyDescent="0.3">
      <c r="E533" s="19"/>
    </row>
    <row r="534" spans="5:5" x14ac:dyDescent="0.3">
      <c r="E534" s="19"/>
    </row>
    <row r="535" spans="5:5" x14ac:dyDescent="0.3">
      <c r="E535" s="19"/>
    </row>
    <row r="536" spans="5:5" x14ac:dyDescent="0.3">
      <c r="E536" s="19"/>
    </row>
    <row r="537" spans="5:5" x14ac:dyDescent="0.3">
      <c r="E537" s="19"/>
    </row>
    <row r="538" spans="5:5" x14ac:dyDescent="0.3">
      <c r="E538" s="19"/>
    </row>
    <row r="539" spans="5:5" x14ac:dyDescent="0.3">
      <c r="E539" s="19"/>
    </row>
    <row r="540" spans="5:5" x14ac:dyDescent="0.3">
      <c r="E540" s="19"/>
    </row>
    <row r="541" spans="5:5" x14ac:dyDescent="0.3">
      <c r="E541" s="19"/>
    </row>
    <row r="542" spans="5:5" x14ac:dyDescent="0.3">
      <c r="E542" s="19"/>
    </row>
    <row r="543" spans="5:5" x14ac:dyDescent="0.3">
      <c r="E543" s="19"/>
    </row>
    <row r="544" spans="5:5" x14ac:dyDescent="0.3">
      <c r="E544" s="19"/>
    </row>
    <row r="545" spans="1:6" x14ac:dyDescent="0.3">
      <c r="E545" s="19"/>
    </row>
    <row r="546" spans="1:6" x14ac:dyDescent="0.3">
      <c r="E546" s="19"/>
    </row>
    <row r="547" spans="1:6" x14ac:dyDescent="0.3">
      <c r="E547" s="19"/>
    </row>
    <row r="548" spans="1:6" x14ac:dyDescent="0.3">
      <c r="E548" s="19"/>
    </row>
    <row r="549" spans="1:6" x14ac:dyDescent="0.3">
      <c r="E549" s="19"/>
    </row>
    <row r="550" spans="1:6" x14ac:dyDescent="0.3">
      <c r="E550" s="19"/>
    </row>
    <row r="551" spans="1:6" x14ac:dyDescent="0.3">
      <c r="E551" s="19"/>
    </row>
    <row r="552" spans="1:6" x14ac:dyDescent="0.3">
      <c r="E552" s="19"/>
    </row>
    <row r="553" spans="1:6" x14ac:dyDescent="0.3">
      <c r="E553" s="19"/>
    </row>
    <row r="554" spans="1:6" x14ac:dyDescent="0.3">
      <c r="E554" s="19"/>
    </row>
    <row r="555" spans="1:6" x14ac:dyDescent="0.3">
      <c r="E555" s="19"/>
    </row>
    <row r="556" spans="1:6" x14ac:dyDescent="0.3">
      <c r="E556" s="19"/>
    </row>
    <row r="557" spans="1:6" x14ac:dyDescent="0.3">
      <c r="E557" s="19"/>
    </row>
    <row r="558" spans="1:6" x14ac:dyDescent="0.3">
      <c r="E558" s="19"/>
    </row>
    <row r="559" spans="1:6" s="13" customFormat="1" x14ac:dyDescent="0.3">
      <c r="A559" s="17"/>
      <c r="B559" s="1"/>
      <c r="C559" s="1"/>
      <c r="D559" s="1"/>
      <c r="E559" s="19"/>
      <c r="F559" s="142"/>
    </row>
    <row r="560" spans="1:6" s="13" customFormat="1" x14ac:dyDescent="0.3">
      <c r="A560" s="17"/>
      <c r="B560" s="1"/>
      <c r="C560" s="1"/>
      <c r="D560" s="1"/>
      <c r="E560" s="19"/>
      <c r="F560" s="142"/>
    </row>
    <row r="561" spans="1:6" s="13" customFormat="1" x14ac:dyDescent="0.3">
      <c r="A561" s="17"/>
      <c r="B561" s="1"/>
      <c r="C561" s="1"/>
      <c r="D561" s="1"/>
      <c r="E561" s="19"/>
      <c r="F561" s="142"/>
    </row>
    <row r="562" spans="1:6" s="13" customFormat="1" x14ac:dyDescent="0.3">
      <c r="A562" s="17"/>
      <c r="B562" s="1"/>
      <c r="C562" s="1"/>
      <c r="D562" s="1"/>
      <c r="E562" s="19"/>
      <c r="F562" s="142"/>
    </row>
    <row r="563" spans="1:6" s="13" customFormat="1" x14ac:dyDescent="0.3">
      <c r="A563" s="17"/>
      <c r="B563" s="1"/>
      <c r="C563" s="1"/>
      <c r="D563" s="1"/>
      <c r="E563" s="19"/>
      <c r="F563" s="142"/>
    </row>
    <row r="564" spans="1:6" s="13" customFormat="1" x14ac:dyDescent="0.3">
      <c r="A564" s="17"/>
      <c r="B564" s="1"/>
      <c r="C564" s="1"/>
      <c r="D564" s="1"/>
      <c r="E564" s="19"/>
      <c r="F564" s="142"/>
    </row>
    <row r="565" spans="1:6" s="13" customFormat="1" x14ac:dyDescent="0.3">
      <c r="A565" s="17"/>
      <c r="B565" s="1"/>
      <c r="C565" s="1"/>
      <c r="D565" s="1"/>
      <c r="E565" s="19"/>
      <c r="F565" s="142"/>
    </row>
    <row r="566" spans="1:6" s="13" customFormat="1" x14ac:dyDescent="0.3">
      <c r="A566" s="17"/>
      <c r="B566" s="1"/>
      <c r="C566" s="1"/>
      <c r="D566" s="1"/>
      <c r="E566" s="19"/>
      <c r="F566" s="142"/>
    </row>
    <row r="567" spans="1:6" s="13" customFormat="1" x14ac:dyDescent="0.3">
      <c r="A567" s="17"/>
      <c r="B567" s="1"/>
      <c r="C567" s="1"/>
      <c r="D567" s="1"/>
      <c r="E567" s="19"/>
      <c r="F567" s="142"/>
    </row>
    <row r="568" spans="1:6" s="13" customFormat="1" x14ac:dyDescent="0.3">
      <c r="A568" s="17"/>
      <c r="B568" s="1"/>
      <c r="C568" s="1"/>
      <c r="D568" s="1"/>
      <c r="E568" s="19"/>
      <c r="F568" s="142"/>
    </row>
    <row r="569" spans="1:6" s="13" customFormat="1" x14ac:dyDescent="0.3">
      <c r="A569" s="17"/>
      <c r="B569" s="1"/>
      <c r="C569" s="1"/>
      <c r="D569" s="1"/>
      <c r="E569" s="19"/>
      <c r="F569" s="142"/>
    </row>
    <row r="570" spans="1:6" s="13" customFormat="1" x14ac:dyDescent="0.3">
      <c r="A570" s="17"/>
      <c r="B570" s="1"/>
      <c r="C570" s="1"/>
      <c r="D570" s="1"/>
      <c r="E570" s="19"/>
      <c r="F570" s="142"/>
    </row>
    <row r="571" spans="1:6" s="13" customFormat="1" x14ac:dyDescent="0.3">
      <c r="A571" s="17"/>
      <c r="B571" s="1"/>
      <c r="C571" s="1"/>
      <c r="D571" s="1"/>
      <c r="E571" s="19"/>
      <c r="F571" s="142"/>
    </row>
    <row r="572" spans="1:6" s="13" customFormat="1" x14ac:dyDescent="0.3">
      <c r="A572" s="17"/>
      <c r="B572" s="1"/>
      <c r="C572" s="1"/>
      <c r="D572" s="1"/>
      <c r="E572" s="19"/>
      <c r="F572" s="142"/>
    </row>
    <row r="573" spans="1:6" s="13" customFormat="1" x14ac:dyDescent="0.3">
      <c r="A573" s="17"/>
      <c r="B573" s="1"/>
      <c r="C573" s="1"/>
      <c r="D573" s="1"/>
      <c r="E573" s="19"/>
      <c r="F573" s="142"/>
    </row>
    <row r="574" spans="1:6" s="13" customFormat="1" x14ac:dyDescent="0.3">
      <c r="A574" s="17"/>
      <c r="B574" s="1"/>
      <c r="C574" s="1"/>
      <c r="D574" s="1"/>
      <c r="E574" s="19"/>
      <c r="F574" s="142"/>
    </row>
    <row r="575" spans="1:6" s="13" customFormat="1" x14ac:dyDescent="0.3">
      <c r="A575" s="17"/>
      <c r="B575" s="1"/>
      <c r="C575" s="1"/>
      <c r="D575" s="1"/>
      <c r="E575" s="19"/>
      <c r="F575" s="142"/>
    </row>
    <row r="576" spans="1:6" s="13" customFormat="1" x14ac:dyDescent="0.3">
      <c r="A576" s="17"/>
      <c r="B576" s="1"/>
      <c r="C576" s="1"/>
      <c r="D576" s="1"/>
      <c r="E576" s="19"/>
      <c r="F576" s="142"/>
    </row>
    <row r="577" spans="1:6" s="13" customFormat="1" x14ac:dyDescent="0.3">
      <c r="A577" s="17"/>
      <c r="B577" s="1"/>
      <c r="C577" s="1"/>
      <c r="D577" s="1"/>
      <c r="E577" s="19"/>
      <c r="F577" s="142"/>
    </row>
    <row r="578" spans="1:6" s="13" customFormat="1" x14ac:dyDescent="0.3">
      <c r="A578" s="17"/>
      <c r="B578" s="1"/>
      <c r="C578" s="1"/>
      <c r="D578" s="1"/>
      <c r="E578" s="19"/>
      <c r="F578" s="142"/>
    </row>
    <row r="579" spans="1:6" s="13" customFormat="1" x14ac:dyDescent="0.3">
      <c r="A579" s="17"/>
      <c r="B579" s="1"/>
      <c r="C579" s="1"/>
      <c r="D579" s="1"/>
      <c r="E579" s="19"/>
      <c r="F579" s="142"/>
    </row>
    <row r="580" spans="1:6" s="13" customFormat="1" x14ac:dyDescent="0.3">
      <c r="A580" s="17"/>
      <c r="B580" s="1"/>
      <c r="C580" s="1"/>
      <c r="D580" s="1"/>
      <c r="E580" s="19"/>
      <c r="F580" s="142"/>
    </row>
    <row r="581" spans="1:6" s="13" customFormat="1" x14ac:dyDescent="0.3">
      <c r="A581" s="17"/>
      <c r="B581" s="1"/>
      <c r="C581" s="1"/>
      <c r="D581" s="1"/>
      <c r="E581" s="19"/>
      <c r="F581" s="142"/>
    </row>
    <row r="582" spans="1:6" s="13" customFormat="1" x14ac:dyDescent="0.3">
      <c r="A582" s="17"/>
      <c r="B582" s="1"/>
      <c r="C582" s="1"/>
      <c r="D582" s="1"/>
      <c r="E582" s="19"/>
      <c r="F582" s="142"/>
    </row>
    <row r="583" spans="1:6" s="13" customFormat="1" x14ac:dyDescent="0.3">
      <c r="A583" s="17"/>
      <c r="B583" s="1"/>
      <c r="C583" s="1"/>
      <c r="D583" s="1"/>
      <c r="E583" s="19"/>
      <c r="F583" s="142"/>
    </row>
    <row r="584" spans="1:6" s="13" customFormat="1" x14ac:dyDescent="0.3">
      <c r="A584" s="17"/>
      <c r="B584" s="1"/>
      <c r="C584" s="1"/>
      <c r="D584" s="1"/>
      <c r="E584" s="19"/>
      <c r="F584" s="142"/>
    </row>
    <row r="585" spans="1:6" s="13" customFormat="1" x14ac:dyDescent="0.3">
      <c r="A585" s="17"/>
      <c r="B585" s="1"/>
      <c r="C585" s="1"/>
      <c r="D585" s="1"/>
      <c r="E585" s="19"/>
      <c r="F585" s="142"/>
    </row>
    <row r="586" spans="1:6" s="13" customFormat="1" x14ac:dyDescent="0.3">
      <c r="E586" s="19"/>
      <c r="F586" s="122"/>
    </row>
    <row r="587" spans="1:6" s="13" customFormat="1" x14ac:dyDescent="0.3">
      <c r="E587" s="19"/>
      <c r="F587" s="122"/>
    </row>
    <row r="588" spans="1:6" s="13" customFormat="1" x14ac:dyDescent="0.3">
      <c r="E588" s="19"/>
      <c r="F588" s="122"/>
    </row>
    <row r="589" spans="1:6" s="13" customFormat="1" x14ac:dyDescent="0.3">
      <c r="E589" s="19"/>
      <c r="F589" s="122"/>
    </row>
    <row r="590" spans="1:6" s="13" customFormat="1" x14ac:dyDescent="0.3">
      <c r="E590" s="19"/>
      <c r="F590" s="122"/>
    </row>
    <row r="591" spans="1:6" s="13" customFormat="1" x14ac:dyDescent="0.3">
      <c r="E591" s="19"/>
      <c r="F591" s="122"/>
    </row>
    <row r="592" spans="1:6" s="13" customFormat="1" x14ac:dyDescent="0.3">
      <c r="E592" s="19"/>
      <c r="F592" s="122"/>
    </row>
    <row r="593" spans="5:6" s="13" customFormat="1" x14ac:dyDescent="0.3">
      <c r="E593" s="19"/>
      <c r="F593" s="122"/>
    </row>
    <row r="594" spans="5:6" s="13" customFormat="1" x14ac:dyDescent="0.3">
      <c r="E594" s="19"/>
      <c r="F594" s="122"/>
    </row>
    <row r="595" spans="5:6" s="13" customFormat="1" x14ac:dyDescent="0.3">
      <c r="E595" s="19"/>
      <c r="F595" s="122"/>
    </row>
    <row r="596" spans="5:6" s="13" customFormat="1" x14ac:dyDescent="0.3">
      <c r="E596" s="19"/>
      <c r="F596" s="122"/>
    </row>
    <row r="597" spans="5:6" s="13" customFormat="1" x14ac:dyDescent="0.3">
      <c r="E597" s="19"/>
      <c r="F597" s="122"/>
    </row>
    <row r="598" spans="5:6" s="13" customFormat="1" x14ac:dyDescent="0.3">
      <c r="E598" s="19"/>
      <c r="F598" s="122"/>
    </row>
    <row r="599" spans="5:6" s="13" customFormat="1" x14ac:dyDescent="0.3">
      <c r="E599" s="19"/>
      <c r="F599" s="122"/>
    </row>
    <row r="600" spans="5:6" s="13" customFormat="1" x14ac:dyDescent="0.3">
      <c r="E600" s="19"/>
      <c r="F600" s="122"/>
    </row>
    <row r="601" spans="5:6" s="13" customFormat="1" x14ac:dyDescent="0.3">
      <c r="E601" s="19"/>
      <c r="F601" s="122"/>
    </row>
    <row r="602" spans="5:6" s="13" customFormat="1" x14ac:dyDescent="0.3">
      <c r="E602" s="19"/>
      <c r="F602" s="122"/>
    </row>
    <row r="603" spans="5:6" s="13" customFormat="1" x14ac:dyDescent="0.3">
      <c r="E603" s="19"/>
      <c r="F603" s="122"/>
    </row>
    <row r="604" spans="5:6" s="13" customFormat="1" x14ac:dyDescent="0.3">
      <c r="E604" s="19"/>
      <c r="F604" s="122"/>
    </row>
    <row r="605" spans="5:6" s="13" customFormat="1" x14ac:dyDescent="0.3">
      <c r="E605" s="19"/>
      <c r="F605" s="122"/>
    </row>
    <row r="606" spans="5:6" s="13" customFormat="1" x14ac:dyDescent="0.3">
      <c r="E606" s="19"/>
      <c r="F606" s="122"/>
    </row>
    <row r="607" spans="5:6" s="13" customFormat="1" x14ac:dyDescent="0.3">
      <c r="E607" s="19"/>
      <c r="F607" s="122"/>
    </row>
    <row r="608" spans="5:6" s="13" customFormat="1" x14ac:dyDescent="0.3">
      <c r="E608" s="19"/>
      <c r="F608" s="122"/>
    </row>
    <row r="609" spans="5:6" s="13" customFormat="1" x14ac:dyDescent="0.3">
      <c r="E609" s="19"/>
      <c r="F609" s="122"/>
    </row>
    <row r="610" spans="5:6" s="13" customFormat="1" x14ac:dyDescent="0.3">
      <c r="E610" s="19"/>
      <c r="F610" s="122"/>
    </row>
    <row r="611" spans="5:6" s="13" customFormat="1" x14ac:dyDescent="0.3">
      <c r="E611" s="19"/>
      <c r="F611" s="122"/>
    </row>
    <row r="612" spans="5:6" s="13" customFormat="1" x14ac:dyDescent="0.3">
      <c r="E612" s="19"/>
      <c r="F612" s="122"/>
    </row>
    <row r="613" spans="5:6" s="13" customFormat="1" x14ac:dyDescent="0.3">
      <c r="E613" s="19"/>
      <c r="F613" s="122"/>
    </row>
    <row r="614" spans="5:6" s="13" customFormat="1" x14ac:dyDescent="0.3">
      <c r="E614" s="19"/>
      <c r="F614" s="122"/>
    </row>
    <row r="615" spans="5:6" s="13" customFormat="1" x14ac:dyDescent="0.3">
      <c r="E615" s="19"/>
      <c r="F615" s="122"/>
    </row>
    <row r="616" spans="5:6" s="13" customFormat="1" x14ac:dyDescent="0.3">
      <c r="E616" s="19"/>
      <c r="F616" s="122"/>
    </row>
    <row r="617" spans="5:6" s="13" customFormat="1" x14ac:dyDescent="0.3">
      <c r="E617" s="19"/>
      <c r="F617" s="122"/>
    </row>
    <row r="618" spans="5:6" s="13" customFormat="1" x14ac:dyDescent="0.3">
      <c r="E618" s="19"/>
      <c r="F618" s="122"/>
    </row>
    <row r="619" spans="5:6" s="13" customFormat="1" x14ac:dyDescent="0.3">
      <c r="E619" s="19"/>
      <c r="F619" s="122"/>
    </row>
    <row r="620" spans="5:6" s="13" customFormat="1" x14ac:dyDescent="0.3">
      <c r="E620" s="19"/>
      <c r="F620" s="122"/>
    </row>
    <row r="621" spans="5:6" s="13" customFormat="1" x14ac:dyDescent="0.3">
      <c r="E621" s="19"/>
      <c r="F621" s="122"/>
    </row>
    <row r="622" spans="5:6" s="13" customFormat="1" x14ac:dyDescent="0.3">
      <c r="E622" s="19"/>
      <c r="F622" s="122"/>
    </row>
    <row r="623" spans="5:6" s="13" customFormat="1" x14ac:dyDescent="0.3">
      <c r="E623" s="19"/>
      <c r="F623" s="122"/>
    </row>
    <row r="624" spans="5:6" s="13" customFormat="1" x14ac:dyDescent="0.3">
      <c r="E624" s="19"/>
      <c r="F624" s="122"/>
    </row>
    <row r="625" spans="5:6" s="13" customFormat="1" x14ac:dyDescent="0.3">
      <c r="E625" s="19"/>
      <c r="F625" s="122"/>
    </row>
    <row r="626" spans="5:6" s="13" customFormat="1" x14ac:dyDescent="0.3">
      <c r="E626" s="19"/>
      <c r="F626" s="122"/>
    </row>
    <row r="627" spans="5:6" s="13" customFormat="1" x14ac:dyDescent="0.3">
      <c r="E627" s="19"/>
      <c r="F627" s="122"/>
    </row>
    <row r="628" spans="5:6" s="13" customFormat="1" x14ac:dyDescent="0.3">
      <c r="E628" s="19"/>
      <c r="F628" s="122"/>
    </row>
    <row r="629" spans="5:6" s="13" customFormat="1" x14ac:dyDescent="0.3">
      <c r="E629" s="19"/>
      <c r="F629" s="122"/>
    </row>
    <row r="630" spans="5:6" s="13" customFormat="1" x14ac:dyDescent="0.3">
      <c r="E630" s="19"/>
      <c r="F630" s="122"/>
    </row>
    <row r="631" spans="5:6" s="13" customFormat="1" x14ac:dyDescent="0.3">
      <c r="E631" s="19"/>
      <c r="F631" s="122"/>
    </row>
    <row r="632" spans="5:6" s="13" customFormat="1" x14ac:dyDescent="0.3">
      <c r="E632" s="19"/>
      <c r="F632" s="122"/>
    </row>
    <row r="633" spans="5:6" s="13" customFormat="1" x14ac:dyDescent="0.3">
      <c r="E633" s="19"/>
      <c r="F633" s="122"/>
    </row>
    <row r="634" spans="5:6" s="13" customFormat="1" x14ac:dyDescent="0.3">
      <c r="E634" s="19"/>
      <c r="F634" s="122"/>
    </row>
    <row r="635" spans="5:6" s="13" customFormat="1" x14ac:dyDescent="0.3">
      <c r="E635" s="19"/>
      <c r="F635" s="122"/>
    </row>
    <row r="636" spans="5:6" s="13" customFormat="1" x14ac:dyDescent="0.3">
      <c r="E636" s="19"/>
      <c r="F636" s="122"/>
    </row>
    <row r="637" spans="5:6" s="13" customFormat="1" x14ac:dyDescent="0.3">
      <c r="E637" s="19"/>
      <c r="F637" s="122"/>
    </row>
    <row r="638" spans="5:6" s="13" customFormat="1" x14ac:dyDescent="0.3">
      <c r="E638" s="19"/>
      <c r="F638" s="122"/>
    </row>
    <row r="639" spans="5:6" s="13" customFormat="1" x14ac:dyDescent="0.3">
      <c r="E639" s="19"/>
      <c r="F639" s="122"/>
    </row>
    <row r="640" spans="5:6" s="13" customFormat="1" x14ac:dyDescent="0.3">
      <c r="E640" s="19"/>
      <c r="F640" s="122"/>
    </row>
    <row r="641" spans="5:6" s="13" customFormat="1" x14ac:dyDescent="0.3">
      <c r="E641" s="19"/>
      <c r="F641" s="122"/>
    </row>
    <row r="642" spans="5:6" s="13" customFormat="1" x14ac:dyDescent="0.3">
      <c r="E642" s="19"/>
      <c r="F642" s="122"/>
    </row>
    <row r="643" spans="5:6" s="13" customFormat="1" x14ac:dyDescent="0.3">
      <c r="E643" s="19"/>
      <c r="F643" s="122"/>
    </row>
    <row r="644" spans="5:6" s="13" customFormat="1" x14ac:dyDescent="0.3">
      <c r="E644" s="19"/>
      <c r="F644" s="122"/>
    </row>
    <row r="645" spans="5:6" s="13" customFormat="1" x14ac:dyDescent="0.3">
      <c r="E645" s="19"/>
      <c r="F645" s="122"/>
    </row>
    <row r="646" spans="5:6" s="13" customFormat="1" x14ac:dyDescent="0.3">
      <c r="E646" s="19"/>
      <c r="F646" s="122"/>
    </row>
    <row r="647" spans="5:6" s="13" customFormat="1" x14ac:dyDescent="0.3">
      <c r="E647" s="19"/>
      <c r="F647" s="122"/>
    </row>
    <row r="648" spans="5:6" s="13" customFormat="1" x14ac:dyDescent="0.3">
      <c r="E648" s="19"/>
      <c r="F648" s="122"/>
    </row>
    <row r="649" spans="5:6" s="13" customFormat="1" x14ac:dyDescent="0.3">
      <c r="E649" s="19"/>
      <c r="F649" s="122"/>
    </row>
    <row r="650" spans="5:6" s="13" customFormat="1" x14ac:dyDescent="0.3">
      <c r="E650" s="19"/>
      <c r="F650" s="122"/>
    </row>
    <row r="651" spans="5:6" s="13" customFormat="1" x14ac:dyDescent="0.3">
      <c r="E651" s="19"/>
      <c r="F651" s="122"/>
    </row>
    <row r="652" spans="5:6" s="13" customFormat="1" x14ac:dyDescent="0.3">
      <c r="E652" s="19"/>
      <c r="F652" s="122"/>
    </row>
    <row r="653" spans="5:6" s="13" customFormat="1" x14ac:dyDescent="0.3">
      <c r="E653" s="19"/>
      <c r="F653" s="122"/>
    </row>
    <row r="654" spans="5:6" s="13" customFormat="1" x14ac:dyDescent="0.3">
      <c r="E654" s="19"/>
      <c r="F654" s="122"/>
    </row>
    <row r="655" spans="5:6" s="13" customFormat="1" x14ac:dyDescent="0.3">
      <c r="E655" s="19"/>
      <c r="F655" s="122"/>
    </row>
    <row r="656" spans="5:6" s="13" customFormat="1" x14ac:dyDescent="0.3">
      <c r="E656" s="19"/>
      <c r="F656" s="122"/>
    </row>
    <row r="657" spans="5:6" s="13" customFormat="1" x14ac:dyDescent="0.3">
      <c r="E657" s="19"/>
      <c r="F657" s="122"/>
    </row>
    <row r="658" spans="5:6" s="13" customFormat="1" x14ac:dyDescent="0.3">
      <c r="E658" s="19"/>
      <c r="F658" s="122"/>
    </row>
    <row r="659" spans="5:6" s="13" customFormat="1" x14ac:dyDescent="0.3">
      <c r="E659" s="19"/>
      <c r="F659" s="122"/>
    </row>
    <row r="660" spans="5:6" s="13" customFormat="1" x14ac:dyDescent="0.3">
      <c r="E660" s="19"/>
      <c r="F660" s="122"/>
    </row>
    <row r="661" spans="5:6" s="13" customFormat="1" x14ac:dyDescent="0.3">
      <c r="E661" s="19"/>
      <c r="F661" s="122"/>
    </row>
    <row r="662" spans="5:6" s="13" customFormat="1" x14ac:dyDescent="0.3">
      <c r="E662" s="19"/>
      <c r="F662" s="122"/>
    </row>
    <row r="663" spans="5:6" s="13" customFormat="1" x14ac:dyDescent="0.3">
      <c r="E663" s="19"/>
      <c r="F663" s="122"/>
    </row>
    <row r="664" spans="5:6" s="13" customFormat="1" x14ac:dyDescent="0.3">
      <c r="E664" s="19"/>
      <c r="F664" s="122"/>
    </row>
    <row r="665" spans="5:6" s="13" customFormat="1" x14ac:dyDescent="0.3">
      <c r="E665" s="19"/>
      <c r="F665" s="122"/>
    </row>
    <row r="666" spans="5:6" s="13" customFormat="1" x14ac:dyDescent="0.3">
      <c r="E666" s="19"/>
      <c r="F666" s="122"/>
    </row>
    <row r="667" spans="5:6" s="13" customFormat="1" x14ac:dyDescent="0.3">
      <c r="E667" s="19"/>
      <c r="F667" s="122"/>
    </row>
    <row r="668" spans="5:6" s="13" customFormat="1" x14ac:dyDescent="0.3">
      <c r="E668" s="19"/>
      <c r="F668" s="122"/>
    </row>
    <row r="669" spans="5:6" s="13" customFormat="1" x14ac:dyDescent="0.3">
      <c r="E669" s="19"/>
      <c r="F669" s="122"/>
    </row>
    <row r="670" spans="5:6" s="13" customFormat="1" x14ac:dyDescent="0.3">
      <c r="E670" s="19"/>
      <c r="F670" s="122"/>
    </row>
    <row r="671" spans="5:6" s="13" customFormat="1" x14ac:dyDescent="0.3">
      <c r="E671" s="19"/>
      <c r="F671" s="122"/>
    </row>
    <row r="672" spans="5:6" s="13" customFormat="1" x14ac:dyDescent="0.3">
      <c r="E672" s="19"/>
      <c r="F672" s="122"/>
    </row>
    <row r="673" spans="5:6" s="13" customFormat="1" x14ac:dyDescent="0.3">
      <c r="E673" s="19"/>
      <c r="F673" s="122"/>
    </row>
    <row r="674" spans="5:6" s="13" customFormat="1" x14ac:dyDescent="0.3">
      <c r="E674" s="19"/>
      <c r="F674" s="122"/>
    </row>
    <row r="675" spans="5:6" s="13" customFormat="1" x14ac:dyDescent="0.3">
      <c r="E675" s="19"/>
      <c r="F675" s="122"/>
    </row>
    <row r="676" spans="5:6" s="13" customFormat="1" x14ac:dyDescent="0.3">
      <c r="E676" s="19"/>
      <c r="F676" s="122"/>
    </row>
    <row r="677" spans="5:6" s="13" customFormat="1" x14ac:dyDescent="0.3">
      <c r="E677" s="19"/>
      <c r="F677" s="122"/>
    </row>
    <row r="678" spans="5:6" s="13" customFormat="1" x14ac:dyDescent="0.3">
      <c r="E678" s="19"/>
      <c r="F678" s="122"/>
    </row>
    <row r="679" spans="5:6" s="13" customFormat="1" x14ac:dyDescent="0.3">
      <c r="E679" s="19"/>
      <c r="F679" s="122"/>
    </row>
    <row r="680" spans="5:6" s="13" customFormat="1" x14ac:dyDescent="0.3">
      <c r="E680" s="19"/>
      <c r="F680" s="122"/>
    </row>
    <row r="681" spans="5:6" s="13" customFormat="1" x14ac:dyDescent="0.3">
      <c r="E681" s="19"/>
      <c r="F681" s="122"/>
    </row>
    <row r="682" spans="5:6" s="13" customFormat="1" x14ac:dyDescent="0.3">
      <c r="E682" s="19"/>
      <c r="F682" s="122"/>
    </row>
    <row r="683" spans="5:6" s="13" customFormat="1" x14ac:dyDescent="0.3">
      <c r="E683" s="19"/>
      <c r="F683" s="122"/>
    </row>
    <row r="684" spans="5:6" s="13" customFormat="1" x14ac:dyDescent="0.3">
      <c r="E684" s="19"/>
      <c r="F684" s="122"/>
    </row>
    <row r="685" spans="5:6" s="13" customFormat="1" x14ac:dyDescent="0.3">
      <c r="E685" s="19"/>
      <c r="F685" s="122"/>
    </row>
    <row r="686" spans="5:6" s="13" customFormat="1" x14ac:dyDescent="0.3">
      <c r="E686" s="19"/>
      <c r="F686" s="122"/>
    </row>
    <row r="687" spans="5:6" s="13" customFormat="1" x14ac:dyDescent="0.3">
      <c r="E687" s="19"/>
      <c r="F687" s="122"/>
    </row>
    <row r="688" spans="5:6" s="13" customFormat="1" x14ac:dyDescent="0.3">
      <c r="E688" s="19"/>
      <c r="F688" s="122"/>
    </row>
    <row r="689" spans="5:6" s="13" customFormat="1" x14ac:dyDescent="0.3">
      <c r="E689" s="19"/>
      <c r="F689" s="122"/>
    </row>
    <row r="690" spans="5:6" s="13" customFormat="1" x14ac:dyDescent="0.3">
      <c r="E690" s="19"/>
      <c r="F690" s="122"/>
    </row>
    <row r="691" spans="5:6" s="13" customFormat="1" x14ac:dyDescent="0.3">
      <c r="E691" s="19"/>
      <c r="F691" s="122"/>
    </row>
    <row r="692" spans="5:6" s="13" customFormat="1" x14ac:dyDescent="0.3">
      <c r="E692" s="19"/>
      <c r="F692" s="122"/>
    </row>
    <row r="693" spans="5:6" s="13" customFormat="1" x14ac:dyDescent="0.3">
      <c r="E693" s="19"/>
      <c r="F693" s="122"/>
    </row>
    <row r="694" spans="5:6" s="13" customFormat="1" x14ac:dyDescent="0.3">
      <c r="E694" s="19"/>
      <c r="F694" s="122"/>
    </row>
    <row r="695" spans="5:6" s="13" customFormat="1" x14ac:dyDescent="0.3">
      <c r="E695" s="19"/>
      <c r="F695" s="122"/>
    </row>
    <row r="696" spans="5:6" s="13" customFormat="1" x14ac:dyDescent="0.3">
      <c r="E696" s="19"/>
      <c r="F696" s="122"/>
    </row>
    <row r="697" spans="5:6" s="13" customFormat="1" x14ac:dyDescent="0.3">
      <c r="E697" s="19"/>
      <c r="F697" s="122"/>
    </row>
    <row r="698" spans="5:6" s="13" customFormat="1" x14ac:dyDescent="0.3">
      <c r="E698" s="19"/>
      <c r="F698" s="122"/>
    </row>
    <row r="699" spans="5:6" s="13" customFormat="1" x14ac:dyDescent="0.3">
      <c r="E699" s="19"/>
      <c r="F699" s="122"/>
    </row>
    <row r="700" spans="5:6" s="13" customFormat="1" x14ac:dyDescent="0.3">
      <c r="E700" s="19"/>
      <c r="F700" s="122"/>
    </row>
    <row r="701" spans="5:6" s="13" customFormat="1" x14ac:dyDescent="0.3">
      <c r="E701" s="19"/>
      <c r="F701" s="122"/>
    </row>
    <row r="702" spans="5:6" s="13" customFormat="1" x14ac:dyDescent="0.3">
      <c r="E702" s="19"/>
      <c r="F702" s="122"/>
    </row>
    <row r="703" spans="5:6" s="13" customFormat="1" x14ac:dyDescent="0.3">
      <c r="E703" s="19"/>
      <c r="F703" s="122"/>
    </row>
    <row r="704" spans="5:6" s="13" customFormat="1" x14ac:dyDescent="0.3">
      <c r="E704" s="19"/>
      <c r="F704" s="122"/>
    </row>
    <row r="705" spans="1:6" s="13" customFormat="1" x14ac:dyDescent="0.3">
      <c r="E705" s="19"/>
      <c r="F705" s="122"/>
    </row>
    <row r="706" spans="1:6" s="13" customFormat="1" x14ac:dyDescent="0.3">
      <c r="E706" s="19"/>
      <c r="F706" s="122"/>
    </row>
    <row r="707" spans="1:6" s="13" customFormat="1" x14ac:dyDescent="0.3">
      <c r="E707" s="19"/>
      <c r="F707" s="122"/>
    </row>
    <row r="708" spans="1:6" s="13" customFormat="1" x14ac:dyDescent="0.3">
      <c r="E708" s="19"/>
      <c r="F708" s="122"/>
    </row>
    <row r="709" spans="1:6" s="13" customFormat="1" x14ac:dyDescent="0.3">
      <c r="E709" s="19"/>
      <c r="F709" s="122"/>
    </row>
    <row r="710" spans="1:6" s="13" customFormat="1" x14ac:dyDescent="0.3">
      <c r="E710" s="19"/>
      <c r="F710" s="122"/>
    </row>
    <row r="711" spans="1:6" s="13" customFormat="1" x14ac:dyDescent="0.3">
      <c r="E711" s="19"/>
      <c r="F711" s="122"/>
    </row>
    <row r="712" spans="1:6" s="13" customFormat="1" x14ac:dyDescent="0.3">
      <c r="E712" s="19"/>
      <c r="F712" s="122"/>
    </row>
    <row r="713" spans="1:6" s="13" customFormat="1" x14ac:dyDescent="0.3">
      <c r="E713" s="19"/>
      <c r="F713" s="122"/>
    </row>
    <row r="714" spans="1:6" x14ac:dyDescent="0.3">
      <c r="A714" s="13"/>
      <c r="B714" s="13"/>
      <c r="C714" s="13"/>
      <c r="D714" s="13"/>
      <c r="E714" s="19"/>
      <c r="F714" s="122"/>
    </row>
    <row r="715" spans="1:6" x14ac:dyDescent="0.3">
      <c r="A715" s="13"/>
      <c r="B715" s="13"/>
      <c r="C715" s="13"/>
      <c r="D715" s="13"/>
      <c r="E715" s="19"/>
      <c r="F715" s="122"/>
    </row>
    <row r="716" spans="1:6" x14ac:dyDescent="0.3">
      <c r="A716" s="13"/>
      <c r="B716" s="13"/>
      <c r="C716" s="13"/>
      <c r="D716" s="13"/>
      <c r="E716" s="19"/>
      <c r="F716" s="122"/>
    </row>
    <row r="717" spans="1:6" x14ac:dyDescent="0.3">
      <c r="A717" s="13"/>
      <c r="B717" s="13"/>
      <c r="C717" s="13"/>
      <c r="D717" s="13"/>
      <c r="E717" s="19"/>
      <c r="F717" s="122"/>
    </row>
    <row r="718" spans="1:6" x14ac:dyDescent="0.3">
      <c r="A718" s="13"/>
      <c r="B718" s="13"/>
      <c r="C718" s="13"/>
      <c r="D718" s="13"/>
      <c r="E718" s="19"/>
      <c r="F718" s="122"/>
    </row>
    <row r="719" spans="1:6" x14ac:dyDescent="0.3">
      <c r="A719" s="13"/>
      <c r="B719" s="13"/>
      <c r="C719" s="13"/>
      <c r="D719" s="13"/>
      <c r="E719" s="19"/>
      <c r="F719" s="122"/>
    </row>
    <row r="720" spans="1:6" x14ac:dyDescent="0.3">
      <c r="A720" s="13"/>
      <c r="B720" s="13"/>
      <c r="C720" s="13"/>
      <c r="D720" s="13"/>
      <c r="E720" s="19"/>
      <c r="F720" s="122"/>
    </row>
    <row r="721" spans="1:6" x14ac:dyDescent="0.3">
      <c r="A721" s="13"/>
      <c r="B721" s="13"/>
      <c r="C721" s="13"/>
      <c r="D721" s="13"/>
      <c r="E721" s="19"/>
      <c r="F721" s="122"/>
    </row>
    <row r="722" spans="1:6" x14ac:dyDescent="0.3">
      <c r="A722" s="13"/>
      <c r="B722" s="13"/>
      <c r="C722" s="13"/>
      <c r="D722" s="13"/>
      <c r="E722" s="19"/>
      <c r="F722" s="122"/>
    </row>
    <row r="723" spans="1:6" x14ac:dyDescent="0.3">
      <c r="A723" s="13"/>
      <c r="B723" s="13"/>
      <c r="C723" s="13"/>
      <c r="D723" s="13"/>
      <c r="E723" s="19"/>
      <c r="F723" s="122"/>
    </row>
    <row r="724" spans="1:6" x14ac:dyDescent="0.3">
      <c r="A724" s="13"/>
      <c r="B724" s="13"/>
      <c r="C724" s="13"/>
      <c r="D724" s="13"/>
      <c r="E724" s="19"/>
      <c r="F724" s="122"/>
    </row>
    <row r="725" spans="1:6" x14ac:dyDescent="0.3">
      <c r="A725" s="13"/>
      <c r="B725" s="13"/>
      <c r="C725" s="13"/>
      <c r="D725" s="13"/>
      <c r="E725" s="19"/>
      <c r="F725" s="122"/>
    </row>
    <row r="726" spans="1:6" x14ac:dyDescent="0.3">
      <c r="A726" s="13"/>
      <c r="B726" s="13"/>
      <c r="C726" s="13"/>
      <c r="D726" s="13"/>
      <c r="E726" s="19"/>
      <c r="F726" s="122"/>
    </row>
    <row r="727" spans="1:6" x14ac:dyDescent="0.3">
      <c r="A727" s="13"/>
      <c r="B727" s="13"/>
      <c r="C727" s="13"/>
      <c r="D727" s="13"/>
      <c r="E727" s="19"/>
      <c r="F727" s="122"/>
    </row>
    <row r="728" spans="1:6" x14ac:dyDescent="0.3">
      <c r="A728" s="13"/>
      <c r="B728" s="13"/>
      <c r="C728" s="13"/>
      <c r="D728" s="13"/>
      <c r="E728" s="19"/>
      <c r="F728" s="122"/>
    </row>
    <row r="729" spans="1:6" x14ac:dyDescent="0.3">
      <c r="A729" s="13"/>
      <c r="B729" s="13"/>
      <c r="C729" s="13"/>
      <c r="D729" s="13"/>
      <c r="E729" s="19"/>
      <c r="F729" s="122"/>
    </row>
    <row r="730" spans="1:6" x14ac:dyDescent="0.3">
      <c r="A730" s="13"/>
      <c r="B730" s="13"/>
      <c r="C730" s="13"/>
      <c r="D730" s="13"/>
      <c r="E730" s="19"/>
      <c r="F730" s="122"/>
    </row>
    <row r="731" spans="1:6" x14ac:dyDescent="0.3">
      <c r="A731" s="13"/>
      <c r="B731" s="13"/>
      <c r="C731" s="13"/>
      <c r="D731" s="13"/>
      <c r="E731" s="19"/>
      <c r="F731" s="122"/>
    </row>
    <row r="732" spans="1:6" x14ac:dyDescent="0.3">
      <c r="A732" s="13"/>
      <c r="B732" s="13"/>
      <c r="C732" s="13"/>
      <c r="D732" s="13"/>
      <c r="E732" s="19"/>
      <c r="F732" s="122"/>
    </row>
    <row r="733" spans="1:6" x14ac:dyDescent="0.3">
      <c r="A733" s="13"/>
      <c r="B733" s="13"/>
      <c r="C733" s="13"/>
      <c r="D733" s="13"/>
      <c r="E733" s="19"/>
      <c r="F733" s="122"/>
    </row>
    <row r="734" spans="1:6" x14ac:dyDescent="0.3">
      <c r="A734" s="13"/>
      <c r="B734" s="13"/>
      <c r="C734" s="13"/>
      <c r="D734" s="13"/>
      <c r="E734" s="19"/>
      <c r="F734" s="122"/>
    </row>
    <row r="735" spans="1:6" x14ac:dyDescent="0.3">
      <c r="A735" s="13"/>
      <c r="B735" s="13"/>
      <c r="C735" s="13"/>
      <c r="D735" s="13"/>
      <c r="E735" s="19"/>
      <c r="F735" s="122"/>
    </row>
    <row r="736" spans="1:6" x14ac:dyDescent="0.3">
      <c r="A736" s="13"/>
      <c r="B736" s="13"/>
      <c r="C736" s="13"/>
      <c r="D736" s="13"/>
      <c r="E736" s="19"/>
      <c r="F736" s="122"/>
    </row>
    <row r="737" spans="1:6" x14ac:dyDescent="0.3">
      <c r="A737" s="13"/>
      <c r="B737" s="13"/>
      <c r="C737" s="13"/>
      <c r="D737" s="13"/>
      <c r="E737" s="19"/>
      <c r="F737" s="122"/>
    </row>
    <row r="738" spans="1:6" x14ac:dyDescent="0.3">
      <c r="A738" s="13"/>
      <c r="B738" s="13"/>
      <c r="C738" s="13"/>
      <c r="D738" s="13"/>
      <c r="E738" s="19"/>
      <c r="F738" s="122"/>
    </row>
    <row r="739" spans="1:6" x14ac:dyDescent="0.3">
      <c r="A739" s="13"/>
      <c r="B739" s="13"/>
      <c r="C739" s="13"/>
      <c r="D739" s="13"/>
      <c r="E739" s="19"/>
      <c r="F739" s="122"/>
    </row>
    <row r="740" spans="1:6" x14ac:dyDescent="0.3">
      <c r="A740" s="13"/>
      <c r="B740" s="13"/>
      <c r="C740" s="13"/>
      <c r="D740" s="13"/>
      <c r="E740" s="19"/>
      <c r="F740" s="122"/>
    </row>
  </sheetData>
  <mergeCells count="21">
    <mergeCell ref="B53:E53"/>
    <mergeCell ref="B54:E54"/>
    <mergeCell ref="A3:F3"/>
    <mergeCell ref="B105:C105"/>
    <mergeCell ref="B107:C107"/>
    <mergeCell ref="A40:F40"/>
    <mergeCell ref="A29:F29"/>
    <mergeCell ref="A57:F57"/>
    <mergeCell ref="A67:F67"/>
    <mergeCell ref="A6:F6"/>
    <mergeCell ref="A102:F102"/>
    <mergeCell ref="A86:F86"/>
    <mergeCell ref="B103:C103"/>
    <mergeCell ref="A112:F112"/>
    <mergeCell ref="A216:F216"/>
    <mergeCell ref="A214:F214"/>
    <mergeCell ref="A215:F215"/>
    <mergeCell ref="A140:F140"/>
    <mergeCell ref="A124:F124"/>
    <mergeCell ref="A192:F192"/>
    <mergeCell ref="A210:F210"/>
  </mergeCells>
  <phoneticPr fontId="27" type="noConversion"/>
  <hyperlinks>
    <hyperlink ref="A216" r:id="rId1" xr:uid="{00000000-0004-0000-0000-000000000000}"/>
  </hyperlinks>
  <printOptions horizontalCentered="1"/>
  <pageMargins left="0.28000000000000003" right="0.32" top="0.5" bottom="0.24" header="0.5" footer="0.39"/>
  <pageSetup scale="75" orientation="portrait" r:id="rId2"/>
  <headerFooter alignWithMargins="0">
    <oddFooter>&amp;L&amp;8&amp;P of &amp;N&amp;C&amp;8&amp;G&amp;R&amp;8Printed on &amp;D</oddFooter>
  </headerFooter>
  <rowBreaks count="2" manualBreakCount="2">
    <brk id="64" max="5" man="1"/>
    <brk id="137" max="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659"/>
  <sheetViews>
    <sheetView tabSelected="1" view="pageBreakPreview" topLeftCell="A117" zoomScale="90" zoomScaleNormal="100" zoomScaleSheetLayoutView="90" workbookViewId="0">
      <selection activeCell="I114" sqref="I114"/>
    </sheetView>
  </sheetViews>
  <sheetFormatPr defaultColWidth="9.109375" defaultRowHeight="13.2" x14ac:dyDescent="0.25"/>
  <cols>
    <col min="1" max="1" width="18.109375" style="205" customWidth="1"/>
    <col min="2" max="2" width="4.21875" style="1" customWidth="1"/>
    <col min="3" max="3" width="52.109375" style="1" customWidth="1"/>
    <col min="4" max="4" width="11.21875" style="1" customWidth="1"/>
    <col min="5" max="5" width="7.33203125" style="21" customWidth="1"/>
    <col min="6" max="6" width="9.33203125" style="76" customWidth="1"/>
    <col min="7" max="16384" width="9.109375" style="1"/>
  </cols>
  <sheetData>
    <row r="1" spans="1:8" ht="18" customHeight="1" x14ac:dyDescent="0.25">
      <c r="A1" s="240"/>
      <c r="B1" s="248"/>
      <c r="C1" s="258"/>
      <c r="D1" s="13"/>
      <c r="E1" s="108"/>
      <c r="F1" s="108"/>
    </row>
    <row r="2" spans="1:8" ht="72" customHeight="1" x14ac:dyDescent="0.25">
      <c r="A2" s="240"/>
      <c r="B2" s="248"/>
      <c r="C2" s="251"/>
      <c r="D2" s="13"/>
      <c r="E2" s="108"/>
      <c r="F2" s="108"/>
    </row>
    <row r="3" spans="1:8" ht="20.399999999999999" x14ac:dyDescent="0.25">
      <c r="A3" s="309" t="s">
        <v>286</v>
      </c>
      <c r="B3" s="309"/>
      <c r="C3" s="309"/>
      <c r="D3" s="309"/>
      <c r="E3" s="309"/>
      <c r="F3" s="309"/>
    </row>
    <row r="4" spans="1:8" ht="20.399999999999999" x14ac:dyDescent="0.35">
      <c r="A4" s="259"/>
      <c r="B4" s="108"/>
      <c r="C4" s="252" t="s">
        <v>284</v>
      </c>
      <c r="D4" s="310"/>
      <c r="E4" s="310"/>
      <c r="F4" s="310"/>
      <c r="H4" s="260"/>
    </row>
    <row r="5" spans="1:8" x14ac:dyDescent="0.25">
      <c r="A5" s="241" t="s">
        <v>0</v>
      </c>
      <c r="B5" s="143" t="s">
        <v>1</v>
      </c>
      <c r="C5" s="66"/>
      <c r="D5" s="144" t="s">
        <v>2</v>
      </c>
      <c r="E5" s="63"/>
      <c r="F5" s="75" t="s">
        <v>115</v>
      </c>
    </row>
    <row r="6" spans="1:8" x14ac:dyDescent="0.25">
      <c r="A6" s="311" t="s">
        <v>3</v>
      </c>
      <c r="B6" s="312"/>
      <c r="C6" s="312"/>
      <c r="D6" s="220"/>
      <c r="E6" s="220"/>
      <c r="F6" s="219"/>
    </row>
    <row r="7" spans="1:8" x14ac:dyDescent="0.25">
      <c r="A7" s="242" t="s">
        <v>274</v>
      </c>
      <c r="B7" s="35" t="s">
        <v>275</v>
      </c>
      <c r="C7" s="7"/>
      <c r="D7" s="36">
        <f>D10+0.08</f>
        <v>0.51</v>
      </c>
      <c r="E7" s="147" t="s">
        <v>41</v>
      </c>
      <c r="F7" s="129">
        <v>1.49</v>
      </c>
    </row>
    <row r="8" spans="1:8" ht="13.8" x14ac:dyDescent="0.25">
      <c r="A8" s="243"/>
      <c r="B8" s="116">
        <v>320</v>
      </c>
      <c r="C8" s="7" t="s">
        <v>64</v>
      </c>
      <c r="D8" s="36">
        <f>D7*B8</f>
        <v>163.19999999999999</v>
      </c>
      <c r="E8" s="146" t="s">
        <v>39</v>
      </c>
      <c r="F8" s="130"/>
    </row>
    <row r="9" spans="1:8" x14ac:dyDescent="0.25">
      <c r="A9" s="212"/>
      <c r="B9" s="32" t="s">
        <v>276</v>
      </c>
      <c r="C9" s="38"/>
      <c r="D9" s="39"/>
      <c r="E9" s="148"/>
      <c r="F9" s="131"/>
    </row>
    <row r="10" spans="1:8" x14ac:dyDescent="0.25">
      <c r="A10" s="242" t="s">
        <v>268</v>
      </c>
      <c r="B10" s="35" t="s">
        <v>135</v>
      </c>
      <c r="C10" s="7"/>
      <c r="D10" s="40">
        <v>0.43</v>
      </c>
      <c r="E10" s="146" t="s">
        <v>41</v>
      </c>
      <c r="F10" s="129">
        <v>1.29</v>
      </c>
    </row>
    <row r="11" spans="1:8" x14ac:dyDescent="0.25">
      <c r="A11" s="215"/>
      <c r="B11" s="116">
        <v>320</v>
      </c>
      <c r="C11" s="7" t="s">
        <v>19</v>
      </c>
      <c r="D11" s="36">
        <f>D10*B11</f>
        <v>137.6</v>
      </c>
      <c r="E11" s="146" t="s">
        <v>39</v>
      </c>
      <c r="F11" s="130"/>
    </row>
    <row r="12" spans="1:8" x14ac:dyDescent="0.25">
      <c r="A12" s="217"/>
      <c r="B12" s="32" t="s">
        <v>208</v>
      </c>
      <c r="C12" s="4"/>
      <c r="D12" s="44"/>
      <c r="E12" s="148"/>
      <c r="F12" s="131"/>
    </row>
    <row r="13" spans="1:8" x14ac:dyDescent="0.25">
      <c r="A13" s="230" t="s">
        <v>29</v>
      </c>
      <c r="B13" s="35" t="s">
        <v>42</v>
      </c>
      <c r="C13" s="5"/>
      <c r="D13" s="46">
        <f>D10*3</f>
        <v>1.29</v>
      </c>
      <c r="E13" s="147" t="s">
        <v>38</v>
      </c>
      <c r="F13" s="129">
        <v>4.49</v>
      </c>
    </row>
    <row r="14" spans="1:8" x14ac:dyDescent="0.25">
      <c r="A14" s="215"/>
      <c r="B14" s="116">
        <v>40</v>
      </c>
      <c r="C14" s="7" t="s">
        <v>48</v>
      </c>
      <c r="D14" s="36">
        <f>D13*B14</f>
        <v>51.6</v>
      </c>
      <c r="E14" s="146" t="s">
        <v>39</v>
      </c>
      <c r="F14" s="130"/>
    </row>
    <row r="15" spans="1:8" x14ac:dyDescent="0.25">
      <c r="A15" s="217"/>
      <c r="B15" s="48" t="s">
        <v>209</v>
      </c>
      <c r="C15" s="6"/>
      <c r="D15" s="49"/>
      <c r="E15" s="148"/>
      <c r="F15" s="131"/>
    </row>
    <row r="16" spans="1:8" x14ac:dyDescent="0.25">
      <c r="A16" s="230" t="s">
        <v>269</v>
      </c>
      <c r="B16" s="52" t="s">
        <v>136</v>
      </c>
      <c r="C16" s="5"/>
      <c r="D16" s="55">
        <f>D10*10</f>
        <v>4.3</v>
      </c>
      <c r="E16" s="150" t="s">
        <v>38</v>
      </c>
      <c r="F16" s="129">
        <v>11.99</v>
      </c>
    </row>
    <row r="17" spans="1:7" x14ac:dyDescent="0.25">
      <c r="A17" s="215"/>
      <c r="B17" s="116">
        <v>32</v>
      </c>
      <c r="C17" s="7" t="s">
        <v>69</v>
      </c>
      <c r="D17" s="36">
        <f>D16*B17</f>
        <v>137.6</v>
      </c>
      <c r="E17" s="149" t="s">
        <v>39</v>
      </c>
      <c r="F17" s="130"/>
    </row>
    <row r="18" spans="1:7" x14ac:dyDescent="0.25">
      <c r="A18" s="217"/>
      <c r="B18" s="32" t="s">
        <v>210</v>
      </c>
      <c r="C18" s="4"/>
      <c r="D18" s="49"/>
      <c r="E18" s="148"/>
      <c r="F18" s="131"/>
    </row>
    <row r="19" spans="1:7" x14ac:dyDescent="0.25">
      <c r="A19" s="213"/>
      <c r="B19" s="51"/>
      <c r="C19" s="7"/>
      <c r="D19" s="4"/>
      <c r="E19" s="100"/>
      <c r="F19" s="135"/>
    </row>
    <row r="20" spans="1:7" x14ac:dyDescent="0.25">
      <c r="A20" s="286" t="s">
        <v>112</v>
      </c>
      <c r="B20" s="287"/>
      <c r="C20" s="287"/>
      <c r="D20" s="220"/>
      <c r="E20" s="225"/>
      <c r="F20" s="220"/>
    </row>
    <row r="21" spans="1:7" x14ac:dyDescent="0.25">
      <c r="A21" s="242" t="s">
        <v>277</v>
      </c>
      <c r="B21" s="35" t="s">
        <v>278</v>
      </c>
      <c r="C21" s="7"/>
      <c r="D21" s="46">
        <v>0.65</v>
      </c>
      <c r="E21" s="147" t="s">
        <v>41</v>
      </c>
      <c r="F21" s="129">
        <v>1.59</v>
      </c>
    </row>
    <row r="22" spans="1:7" x14ac:dyDescent="0.25">
      <c r="A22" s="215"/>
      <c r="B22" s="116">
        <v>320</v>
      </c>
      <c r="C22" s="7" t="s">
        <v>19</v>
      </c>
      <c r="D22" s="36">
        <f>D21*B22</f>
        <v>208</v>
      </c>
      <c r="E22" s="146" t="s">
        <v>39</v>
      </c>
      <c r="F22" s="130"/>
      <c r="G22" s="17"/>
    </row>
    <row r="23" spans="1:7" x14ac:dyDescent="0.25">
      <c r="A23" s="217"/>
      <c r="B23" s="32" t="s">
        <v>279</v>
      </c>
      <c r="C23" s="4"/>
      <c r="D23" s="44"/>
      <c r="E23" s="148"/>
      <c r="F23" s="131"/>
    </row>
    <row r="24" spans="1:7" x14ac:dyDescent="0.25">
      <c r="A24" s="242" t="s">
        <v>252</v>
      </c>
      <c r="B24" s="35" t="s">
        <v>43</v>
      </c>
      <c r="C24" s="7"/>
      <c r="D24" s="55">
        <f>D21*3</f>
        <v>1.9500000000000002</v>
      </c>
      <c r="E24" s="150" t="s">
        <v>38</v>
      </c>
      <c r="F24" s="129">
        <v>4.49</v>
      </c>
    </row>
    <row r="25" spans="1:7" x14ac:dyDescent="0.25">
      <c r="A25" s="215"/>
      <c r="B25" s="116">
        <v>40</v>
      </c>
      <c r="C25" s="204" t="s">
        <v>253</v>
      </c>
      <c r="D25" s="36">
        <f>D24*B25</f>
        <v>78</v>
      </c>
      <c r="E25" s="149" t="s">
        <v>39</v>
      </c>
      <c r="F25" s="130"/>
    </row>
    <row r="26" spans="1:7" x14ac:dyDescent="0.25">
      <c r="A26" s="215"/>
      <c r="B26" s="53" t="s">
        <v>214</v>
      </c>
      <c r="C26" s="7"/>
      <c r="D26" s="56"/>
      <c r="E26" s="151"/>
      <c r="F26" s="131"/>
    </row>
    <row r="27" spans="1:7" x14ac:dyDescent="0.25">
      <c r="A27" s="230" t="s">
        <v>251</v>
      </c>
      <c r="B27" s="249" t="s">
        <v>66</v>
      </c>
      <c r="C27" s="5"/>
      <c r="D27" s="46">
        <f>(D21*8)</f>
        <v>5.2</v>
      </c>
      <c r="E27" s="147" t="s">
        <v>38</v>
      </c>
      <c r="F27" s="129">
        <v>11.99</v>
      </c>
    </row>
    <row r="28" spans="1:7" x14ac:dyDescent="0.25">
      <c r="A28" s="215"/>
      <c r="B28" s="116">
        <v>32</v>
      </c>
      <c r="C28" s="204" t="s">
        <v>254</v>
      </c>
      <c r="D28" s="36">
        <f>D27*B28</f>
        <v>166.4</v>
      </c>
      <c r="E28" s="146" t="s">
        <v>39</v>
      </c>
      <c r="F28" s="130"/>
    </row>
    <row r="29" spans="1:7" x14ac:dyDescent="0.25">
      <c r="A29" s="217"/>
      <c r="B29" s="32" t="s">
        <v>215</v>
      </c>
      <c r="C29" s="4"/>
      <c r="D29" s="49"/>
      <c r="E29" s="33"/>
      <c r="F29" s="131"/>
    </row>
    <row r="30" spans="1:7" x14ac:dyDescent="0.25">
      <c r="A30" s="213"/>
      <c r="B30" s="51"/>
      <c r="C30" s="7"/>
      <c r="D30" s="7"/>
      <c r="E30" s="100"/>
      <c r="F30" s="221"/>
    </row>
    <row r="31" spans="1:7" x14ac:dyDescent="0.25">
      <c r="A31" s="286" t="s">
        <v>7</v>
      </c>
      <c r="B31" s="287"/>
      <c r="C31" s="287"/>
      <c r="D31" s="220"/>
      <c r="E31" s="225"/>
      <c r="F31" s="219"/>
    </row>
    <row r="32" spans="1:7" x14ac:dyDescent="0.25">
      <c r="A32" s="242" t="s">
        <v>8</v>
      </c>
      <c r="B32" s="35" t="s">
        <v>9</v>
      </c>
      <c r="C32" s="7"/>
      <c r="D32" s="40">
        <v>1.35</v>
      </c>
      <c r="E32" s="147" t="s">
        <v>41</v>
      </c>
      <c r="F32" s="129">
        <v>2.99</v>
      </c>
    </row>
    <row r="33" spans="1:7" x14ac:dyDescent="0.25">
      <c r="A33" s="215"/>
      <c r="B33" s="116">
        <v>240</v>
      </c>
      <c r="C33" s="7" t="s">
        <v>20</v>
      </c>
      <c r="D33" s="36">
        <f>D32*B33</f>
        <v>324</v>
      </c>
      <c r="E33" s="146" t="s">
        <v>39</v>
      </c>
      <c r="F33" s="130"/>
      <c r="G33" s="17"/>
    </row>
    <row r="34" spans="1:7" x14ac:dyDescent="0.25">
      <c r="A34" s="217"/>
      <c r="B34" s="32" t="s">
        <v>216</v>
      </c>
      <c r="C34" s="4"/>
      <c r="D34" s="44"/>
      <c r="E34" s="148"/>
      <c r="F34" s="131"/>
    </row>
    <row r="35" spans="1:7" x14ac:dyDescent="0.25">
      <c r="A35" s="242" t="s">
        <v>10</v>
      </c>
      <c r="B35" s="35" t="s">
        <v>11</v>
      </c>
      <c r="C35" s="7"/>
      <c r="D35" s="46">
        <v>1.35</v>
      </c>
      <c r="E35" s="146" t="s">
        <v>41</v>
      </c>
      <c r="F35" s="129">
        <v>2.99</v>
      </c>
    </row>
    <row r="36" spans="1:7" x14ac:dyDescent="0.25">
      <c r="A36" s="215"/>
      <c r="B36" s="116">
        <v>240</v>
      </c>
      <c r="C36" s="7" t="s">
        <v>20</v>
      </c>
      <c r="D36" s="36">
        <f>D35*B36</f>
        <v>324</v>
      </c>
      <c r="E36" s="146" t="s">
        <v>39</v>
      </c>
      <c r="F36" s="130"/>
    </row>
    <row r="37" spans="1:7" x14ac:dyDescent="0.25">
      <c r="A37" s="217"/>
      <c r="B37" s="32" t="s">
        <v>217</v>
      </c>
      <c r="C37" s="4"/>
      <c r="D37" s="49"/>
      <c r="E37" s="148"/>
      <c r="F37" s="131"/>
    </row>
    <row r="38" spans="1:7" x14ac:dyDescent="0.25">
      <c r="A38" s="230" t="s">
        <v>51</v>
      </c>
      <c r="B38" s="52" t="s">
        <v>52</v>
      </c>
      <c r="C38" s="5"/>
      <c r="D38" s="55">
        <f>D32*3</f>
        <v>4.0500000000000007</v>
      </c>
      <c r="E38" s="150" t="s">
        <v>38</v>
      </c>
      <c r="F38" s="129">
        <v>8.49</v>
      </c>
    </row>
    <row r="39" spans="1:7" x14ac:dyDescent="0.25">
      <c r="A39" s="215"/>
      <c r="B39" s="116">
        <v>80</v>
      </c>
      <c r="C39" s="7" t="s">
        <v>53</v>
      </c>
      <c r="D39" s="36">
        <f>D38*B39</f>
        <v>324.00000000000006</v>
      </c>
      <c r="E39" s="149" t="s">
        <v>39</v>
      </c>
      <c r="F39" s="130"/>
    </row>
    <row r="40" spans="1:7" x14ac:dyDescent="0.25">
      <c r="A40" s="217"/>
      <c r="B40" s="48" t="s">
        <v>218</v>
      </c>
      <c r="C40" s="6"/>
      <c r="D40" s="56"/>
      <c r="E40" s="151"/>
      <c r="F40" s="131"/>
    </row>
    <row r="41" spans="1:7" x14ac:dyDescent="0.25">
      <c r="A41" s="230" t="s">
        <v>70</v>
      </c>
      <c r="B41" s="52" t="s">
        <v>54</v>
      </c>
      <c r="C41" s="5"/>
      <c r="D41" s="46">
        <f>D35*3</f>
        <v>4.0500000000000007</v>
      </c>
      <c r="E41" s="147" t="s">
        <v>38</v>
      </c>
      <c r="F41" s="166">
        <v>8.49</v>
      </c>
    </row>
    <row r="42" spans="1:7" x14ac:dyDescent="0.25">
      <c r="A42" s="215"/>
      <c r="B42" s="116">
        <v>80</v>
      </c>
      <c r="C42" s="7" t="s">
        <v>55</v>
      </c>
      <c r="D42" s="36">
        <f>D41*B42</f>
        <v>324.00000000000006</v>
      </c>
      <c r="E42" s="146" t="s">
        <v>39</v>
      </c>
      <c r="F42" s="167"/>
    </row>
    <row r="43" spans="1:7" x14ac:dyDescent="0.25">
      <c r="A43" s="215"/>
      <c r="B43" s="51" t="s">
        <v>219</v>
      </c>
      <c r="C43" s="12"/>
      <c r="D43" s="226"/>
      <c r="E43" s="37"/>
      <c r="F43" s="167"/>
    </row>
    <row r="44" spans="1:7" ht="12.75" customHeight="1" x14ac:dyDescent="0.25">
      <c r="A44" s="209"/>
      <c r="B44" s="227" t="s">
        <v>153</v>
      </c>
      <c r="C44" s="261"/>
      <c r="D44" s="17"/>
      <c r="E44" s="15"/>
      <c r="F44" s="20"/>
    </row>
    <row r="45" spans="1:7" ht="12.75" customHeight="1" x14ac:dyDescent="0.25">
      <c r="A45" s="212"/>
      <c r="B45" s="228" t="s">
        <v>154</v>
      </c>
      <c r="C45" s="262"/>
      <c r="D45" s="109"/>
      <c r="E45" s="229"/>
      <c r="F45" s="23"/>
    </row>
    <row r="46" spans="1:7" ht="12.75" customHeight="1" x14ac:dyDescent="0.25">
      <c r="A46" s="240"/>
      <c r="B46" s="250"/>
      <c r="C46" s="270"/>
      <c r="D46" s="13"/>
      <c r="E46" s="13"/>
      <c r="F46" s="13"/>
    </row>
    <row r="47" spans="1:7" ht="12.75" customHeight="1" x14ac:dyDescent="0.25">
      <c r="A47" s="240"/>
      <c r="B47" s="250"/>
      <c r="C47" s="270"/>
      <c r="D47" s="13"/>
      <c r="E47" s="13"/>
      <c r="F47" s="13"/>
    </row>
    <row r="48" spans="1:7" ht="12.75" customHeight="1" x14ac:dyDescent="0.25">
      <c r="A48" s="240"/>
      <c r="B48" s="250"/>
      <c r="C48" s="270"/>
      <c r="D48" s="13"/>
      <c r="E48" s="13"/>
      <c r="F48" s="13"/>
    </row>
    <row r="49" spans="1:7" ht="12.75" customHeight="1" x14ac:dyDescent="0.25">
      <c r="A49" s="240"/>
      <c r="B49" s="250"/>
      <c r="C49" s="270"/>
      <c r="D49" s="13"/>
      <c r="E49" s="13"/>
      <c r="F49" s="13"/>
    </row>
    <row r="50" spans="1:7" ht="12.75" customHeight="1" x14ac:dyDescent="0.25">
      <c r="A50" s="286" t="s">
        <v>134</v>
      </c>
      <c r="B50" s="304"/>
      <c r="C50" s="304"/>
      <c r="D50" s="220"/>
      <c r="E50" s="220"/>
      <c r="F50" s="220"/>
    </row>
    <row r="51" spans="1:7" ht="12.75" customHeight="1" x14ac:dyDescent="0.25">
      <c r="A51" s="230" t="s">
        <v>193</v>
      </c>
      <c r="B51" s="52" t="s">
        <v>194</v>
      </c>
      <c r="C51" s="5"/>
      <c r="D51" s="55">
        <f>(D10*2)+(D21*2)+(D66*2)</f>
        <v>3.2800000000000002</v>
      </c>
      <c r="E51" s="164" t="s">
        <v>196</v>
      </c>
      <c r="F51" s="166">
        <v>7.99</v>
      </c>
    </row>
    <row r="52" spans="1:7" ht="13.8" x14ac:dyDescent="0.25">
      <c r="A52" s="243"/>
      <c r="B52" s="116">
        <v>24</v>
      </c>
      <c r="C52" s="7" t="s">
        <v>195</v>
      </c>
      <c r="D52" s="42">
        <v>78.72</v>
      </c>
      <c r="E52" s="165"/>
      <c r="F52" s="167"/>
      <c r="G52" s="17"/>
    </row>
    <row r="53" spans="1:7" x14ac:dyDescent="0.25">
      <c r="A53" s="217"/>
      <c r="B53" s="32" t="s">
        <v>220</v>
      </c>
      <c r="C53" s="4"/>
      <c r="D53" s="56"/>
      <c r="E53" s="313"/>
      <c r="F53" s="168"/>
    </row>
    <row r="54" spans="1:7" x14ac:dyDescent="0.25">
      <c r="A54" s="213"/>
      <c r="B54" s="51"/>
      <c r="C54" s="7"/>
      <c r="D54" s="161"/>
      <c r="E54" s="165"/>
      <c r="F54" s="135"/>
    </row>
    <row r="55" spans="1:7" x14ac:dyDescent="0.25">
      <c r="A55" s="213"/>
      <c r="B55" s="51"/>
      <c r="C55" s="7"/>
      <c r="D55" s="161"/>
      <c r="E55" s="162"/>
      <c r="F55" s="135"/>
    </row>
    <row r="56" spans="1:7" x14ac:dyDescent="0.25">
      <c r="A56" s="286" t="s">
        <v>12</v>
      </c>
      <c r="B56" s="287"/>
      <c r="C56" s="287"/>
      <c r="D56" s="220"/>
      <c r="E56" s="225"/>
      <c r="F56" s="220"/>
    </row>
    <row r="57" spans="1:7" x14ac:dyDescent="0.25">
      <c r="A57" s="242" t="s">
        <v>13</v>
      </c>
      <c r="B57" s="35" t="s">
        <v>287</v>
      </c>
      <c r="C57" s="7"/>
      <c r="D57" s="40">
        <v>0.48</v>
      </c>
      <c r="E57" s="147" t="s">
        <v>46</v>
      </c>
      <c r="F57" s="129">
        <v>1.29</v>
      </c>
    </row>
    <row r="58" spans="1:7" x14ac:dyDescent="0.25">
      <c r="A58" s="215"/>
      <c r="B58" s="116">
        <v>240</v>
      </c>
      <c r="C58" s="7" t="s">
        <v>45</v>
      </c>
      <c r="D58" s="36">
        <f>D57*B58</f>
        <v>115.19999999999999</v>
      </c>
      <c r="E58" s="146" t="s">
        <v>39</v>
      </c>
      <c r="F58" s="130"/>
    </row>
    <row r="59" spans="1:7" x14ac:dyDescent="0.25">
      <c r="A59" s="217"/>
      <c r="B59" s="32" t="s">
        <v>222</v>
      </c>
      <c r="C59" s="4"/>
      <c r="D59" s="44"/>
      <c r="E59" s="148"/>
      <c r="F59" s="131"/>
    </row>
    <row r="60" spans="1:7" x14ac:dyDescent="0.25">
      <c r="A60" s="242" t="s">
        <v>155</v>
      </c>
      <c r="B60" s="35" t="s">
        <v>288</v>
      </c>
      <c r="C60" s="7"/>
      <c r="D60" s="40">
        <f>D57*10</f>
        <v>4.8</v>
      </c>
      <c r="E60" s="146" t="s">
        <v>46</v>
      </c>
      <c r="F60" s="129">
        <v>11.99</v>
      </c>
    </row>
    <row r="61" spans="1:7" x14ac:dyDescent="0.25">
      <c r="A61" s="215"/>
      <c r="B61" s="116">
        <v>32</v>
      </c>
      <c r="C61" s="7" t="s">
        <v>45</v>
      </c>
      <c r="D61" s="36">
        <f>D60*B61</f>
        <v>153.6</v>
      </c>
      <c r="E61" s="146" t="s">
        <v>39</v>
      </c>
      <c r="F61" s="130"/>
      <c r="G61" s="17"/>
    </row>
    <row r="62" spans="1:7" x14ac:dyDescent="0.25">
      <c r="A62" s="217"/>
      <c r="B62" s="32" t="s">
        <v>223</v>
      </c>
      <c r="C62" s="4"/>
      <c r="D62" s="44"/>
      <c r="E62" s="148"/>
      <c r="F62" s="131"/>
    </row>
    <row r="63" spans="1:7" x14ac:dyDescent="0.25">
      <c r="A63" s="242" t="s">
        <v>56</v>
      </c>
      <c r="B63" s="35" t="s">
        <v>57</v>
      </c>
      <c r="C63" s="7"/>
      <c r="D63" s="42">
        <f>D57*3</f>
        <v>1.44</v>
      </c>
      <c r="E63" s="149" t="s">
        <v>38</v>
      </c>
      <c r="F63" s="129">
        <v>3.49</v>
      </c>
    </row>
    <row r="64" spans="1:7" x14ac:dyDescent="0.25">
      <c r="A64" s="215"/>
      <c r="B64" s="116">
        <v>40</v>
      </c>
      <c r="C64" s="7" t="s">
        <v>58</v>
      </c>
      <c r="D64" s="36">
        <f>D63*B64</f>
        <v>57.599999999999994</v>
      </c>
      <c r="E64" s="149" t="s">
        <v>39</v>
      </c>
      <c r="F64" s="130"/>
    </row>
    <row r="65" spans="1:7" x14ac:dyDescent="0.25">
      <c r="A65" s="215"/>
      <c r="B65" s="51" t="s">
        <v>224</v>
      </c>
      <c r="C65" s="7"/>
      <c r="D65" s="42"/>
      <c r="E65" s="149"/>
      <c r="F65" s="131"/>
    </row>
    <row r="66" spans="1:7" x14ac:dyDescent="0.25">
      <c r="A66" s="230" t="s">
        <v>17</v>
      </c>
      <c r="B66" s="52" t="s">
        <v>18</v>
      </c>
      <c r="C66" s="5"/>
      <c r="D66" s="46">
        <v>0.56000000000000005</v>
      </c>
      <c r="E66" s="147" t="s">
        <v>46</v>
      </c>
      <c r="F66" s="129">
        <v>1.49</v>
      </c>
    </row>
    <row r="67" spans="1:7" x14ac:dyDescent="0.25">
      <c r="A67" s="215"/>
      <c r="B67" s="116">
        <v>320</v>
      </c>
      <c r="C67" s="7" t="s">
        <v>47</v>
      </c>
      <c r="D67" s="36">
        <f>D66*B67</f>
        <v>179.20000000000002</v>
      </c>
      <c r="E67" s="146" t="s">
        <v>39</v>
      </c>
      <c r="F67" s="130"/>
    </row>
    <row r="68" spans="1:7" x14ac:dyDescent="0.25">
      <c r="A68" s="217"/>
      <c r="B68" s="32" t="s">
        <v>226</v>
      </c>
      <c r="C68" s="4"/>
      <c r="D68" s="49"/>
      <c r="E68" s="33"/>
      <c r="F68" s="131"/>
    </row>
    <row r="69" spans="1:7" x14ac:dyDescent="0.25">
      <c r="A69" s="230" t="s">
        <v>270</v>
      </c>
      <c r="B69" s="231" t="s">
        <v>272</v>
      </c>
      <c r="C69" s="232"/>
      <c r="D69" s="223">
        <f>0.56*3</f>
        <v>1.6800000000000002</v>
      </c>
      <c r="E69" s="224" t="s">
        <v>46</v>
      </c>
      <c r="F69" s="233">
        <v>1.49</v>
      </c>
    </row>
    <row r="70" spans="1:7" x14ac:dyDescent="0.25">
      <c r="A70" s="215"/>
      <c r="B70" s="216">
        <v>40</v>
      </c>
      <c r="C70" s="213" t="s">
        <v>121</v>
      </c>
      <c r="D70" s="235">
        <f>D69*B70</f>
        <v>67.2</v>
      </c>
      <c r="E70" s="214" t="s">
        <v>39</v>
      </c>
      <c r="F70" s="234"/>
      <c r="G70" s="13"/>
    </row>
    <row r="71" spans="1:7" x14ac:dyDescent="0.25">
      <c r="A71" s="217"/>
      <c r="B71" s="218" t="s">
        <v>273</v>
      </c>
      <c r="C71" s="236"/>
      <c r="D71" s="237"/>
      <c r="E71" s="238"/>
      <c r="F71" s="239"/>
    </row>
    <row r="72" spans="1:7" x14ac:dyDescent="0.25">
      <c r="A72" s="217"/>
      <c r="B72" s="218"/>
      <c r="C72" s="236"/>
      <c r="D72" s="237"/>
      <c r="E72" s="238"/>
      <c r="F72" s="239"/>
    </row>
    <row r="73" spans="1:7" x14ac:dyDescent="0.25">
      <c r="A73" s="201" t="s">
        <v>132</v>
      </c>
      <c r="B73" s="73" t="s">
        <v>1</v>
      </c>
      <c r="C73" s="26"/>
      <c r="D73" s="74" t="s">
        <v>2</v>
      </c>
      <c r="E73" s="26"/>
      <c r="F73" s="75" t="s">
        <v>115</v>
      </c>
    </row>
    <row r="74" spans="1:7" x14ac:dyDescent="0.25">
      <c r="A74" s="286" t="s">
        <v>146</v>
      </c>
      <c r="B74" s="287"/>
      <c r="C74" s="287"/>
      <c r="D74" s="220"/>
      <c r="E74" s="225"/>
      <c r="F74" s="220"/>
    </row>
    <row r="75" spans="1:7" ht="13.8" x14ac:dyDescent="0.3">
      <c r="A75" s="244" t="s">
        <v>137</v>
      </c>
      <c r="B75" s="59"/>
      <c r="C75" s="7"/>
      <c r="D75" s="60"/>
      <c r="E75" s="47"/>
      <c r="F75" s="132"/>
    </row>
    <row r="76" spans="1:7" x14ac:dyDescent="0.25">
      <c r="A76" s="241" t="s">
        <v>72</v>
      </c>
      <c r="B76" s="65">
        <v>80</v>
      </c>
      <c r="C76" s="64" t="s">
        <v>110</v>
      </c>
      <c r="D76" s="62">
        <v>88.9</v>
      </c>
      <c r="E76" s="63"/>
      <c r="F76" s="132"/>
    </row>
    <row r="77" spans="1:7" x14ac:dyDescent="0.25">
      <c r="A77" s="241" t="s">
        <v>21</v>
      </c>
      <c r="B77" s="65">
        <v>120</v>
      </c>
      <c r="C77" s="66" t="s">
        <v>35</v>
      </c>
      <c r="D77" s="62">
        <v>54.1</v>
      </c>
      <c r="E77" s="67"/>
      <c r="F77" s="132"/>
    </row>
    <row r="78" spans="1:7" x14ac:dyDescent="0.25">
      <c r="A78" s="241" t="s">
        <v>22</v>
      </c>
      <c r="B78" s="65">
        <v>120</v>
      </c>
      <c r="C78" s="66" t="s">
        <v>31</v>
      </c>
      <c r="D78" s="62">
        <v>80.5</v>
      </c>
      <c r="E78" s="63"/>
      <c r="F78" s="132"/>
    </row>
    <row r="79" spans="1:7" x14ac:dyDescent="0.25">
      <c r="A79" s="241" t="s">
        <v>255</v>
      </c>
      <c r="B79" s="65">
        <v>120</v>
      </c>
      <c r="C79" s="66" t="s">
        <v>256</v>
      </c>
      <c r="D79" s="62">
        <v>69.7</v>
      </c>
      <c r="E79" s="63"/>
      <c r="F79" s="132"/>
    </row>
    <row r="80" spans="1:7" x14ac:dyDescent="0.25">
      <c r="A80" s="241" t="s">
        <v>23</v>
      </c>
      <c r="B80" s="65">
        <v>120</v>
      </c>
      <c r="C80" s="66" t="s">
        <v>32</v>
      </c>
      <c r="D80" s="68">
        <v>60.1</v>
      </c>
      <c r="E80" s="63"/>
      <c r="F80" s="132"/>
    </row>
    <row r="81" spans="1:7" ht="13.8" x14ac:dyDescent="0.3">
      <c r="A81" s="244" t="s">
        <v>138</v>
      </c>
      <c r="B81" s="69"/>
      <c r="C81" s="4"/>
      <c r="D81" s="70"/>
      <c r="E81" s="33"/>
      <c r="F81" s="132"/>
    </row>
    <row r="82" spans="1:7" x14ac:dyDescent="0.25">
      <c r="A82" s="242" t="s">
        <v>28</v>
      </c>
      <c r="B82" s="117">
        <v>360</v>
      </c>
      <c r="C82" s="66" t="s">
        <v>35</v>
      </c>
      <c r="D82" s="68">
        <v>162.30000000000001</v>
      </c>
      <c r="E82" s="63"/>
      <c r="F82" s="132"/>
    </row>
    <row r="83" spans="1:7" x14ac:dyDescent="0.25">
      <c r="A83" s="241" t="s">
        <v>271</v>
      </c>
      <c r="B83" s="65">
        <v>240</v>
      </c>
      <c r="C83" s="66" t="s">
        <v>107</v>
      </c>
      <c r="D83" s="68">
        <v>188.7</v>
      </c>
      <c r="E83" s="63"/>
      <c r="F83" s="132"/>
    </row>
    <row r="84" spans="1:7" x14ac:dyDescent="0.25">
      <c r="A84" s="245" t="s">
        <v>40</v>
      </c>
      <c r="B84" s="10"/>
      <c r="C84" s="9"/>
      <c r="D84" s="169"/>
      <c r="E84" s="100"/>
      <c r="F84" s="108"/>
    </row>
    <row r="85" spans="1:7" x14ac:dyDescent="0.25">
      <c r="A85" s="245" t="s">
        <v>33</v>
      </c>
      <c r="B85" s="10"/>
      <c r="C85" s="9"/>
      <c r="D85" s="11"/>
      <c r="E85" s="100"/>
      <c r="F85" s="108"/>
    </row>
    <row r="86" spans="1:7" x14ac:dyDescent="0.25">
      <c r="A86" s="245"/>
      <c r="B86" s="10"/>
      <c r="C86" s="9"/>
      <c r="D86" s="11"/>
      <c r="E86" s="100"/>
      <c r="F86" s="108"/>
    </row>
    <row r="87" spans="1:7" x14ac:dyDescent="0.25">
      <c r="A87" s="245"/>
      <c r="B87" s="10"/>
      <c r="C87" s="9"/>
      <c r="D87" s="11"/>
      <c r="E87" s="100"/>
      <c r="F87" s="108"/>
    </row>
    <row r="88" spans="1:7" x14ac:dyDescent="0.25">
      <c r="A88" s="245"/>
      <c r="B88" s="10"/>
      <c r="C88" s="9"/>
      <c r="D88" s="11"/>
      <c r="E88" s="100"/>
      <c r="F88" s="108"/>
    </row>
    <row r="89" spans="1:7" x14ac:dyDescent="0.25">
      <c r="A89" s="245"/>
      <c r="B89" s="10"/>
      <c r="C89" s="9"/>
      <c r="D89" s="11"/>
      <c r="E89" s="100"/>
      <c r="F89" s="108"/>
    </row>
    <row r="90" spans="1:7" x14ac:dyDescent="0.25">
      <c r="A90" s="245"/>
      <c r="B90" s="10"/>
      <c r="C90" s="9"/>
      <c r="D90" s="11"/>
      <c r="E90" s="100"/>
      <c r="F90" s="108"/>
      <c r="G90" s="17"/>
    </row>
    <row r="91" spans="1:7" x14ac:dyDescent="0.25">
      <c r="A91" s="213"/>
      <c r="B91" s="271"/>
      <c r="C91" s="213"/>
      <c r="D91" s="213"/>
      <c r="E91" s="272"/>
      <c r="F91" s="273"/>
      <c r="G91" s="17"/>
    </row>
    <row r="92" spans="1:7" x14ac:dyDescent="0.25">
      <c r="A92" s="245"/>
      <c r="B92" s="10"/>
      <c r="C92" s="9"/>
      <c r="D92" s="11"/>
      <c r="E92" s="100"/>
      <c r="F92" s="222"/>
    </row>
    <row r="93" spans="1:7" x14ac:dyDescent="0.25">
      <c r="A93" s="286" t="s">
        <v>113</v>
      </c>
      <c r="B93" s="287"/>
      <c r="C93" s="287"/>
      <c r="D93" s="220"/>
      <c r="E93" s="225"/>
      <c r="F93" s="219"/>
    </row>
    <row r="94" spans="1:7" x14ac:dyDescent="0.25">
      <c r="A94" s="242" t="s">
        <v>76</v>
      </c>
      <c r="B94" s="306" t="s">
        <v>79</v>
      </c>
      <c r="C94" s="307"/>
      <c r="D94" s="46">
        <f>(D16*96)+7.5</f>
        <v>420.29999999999995</v>
      </c>
      <c r="E94" s="47"/>
      <c r="F94" s="129"/>
    </row>
    <row r="95" spans="1:7" x14ac:dyDescent="0.25">
      <c r="A95" s="217"/>
      <c r="B95" s="115">
        <v>96</v>
      </c>
      <c r="C95" s="6" t="s">
        <v>81</v>
      </c>
      <c r="D95" s="72"/>
      <c r="E95" s="33"/>
      <c r="F95" s="131"/>
    </row>
    <row r="96" spans="1:7" x14ac:dyDescent="0.25">
      <c r="A96" s="230" t="s">
        <v>77</v>
      </c>
      <c r="B96" s="302" t="s">
        <v>79</v>
      </c>
      <c r="C96" s="303"/>
      <c r="D96" s="46">
        <f>(D16*64)+(D27*32)+7.5</f>
        <v>449.1</v>
      </c>
      <c r="E96" s="47"/>
      <c r="F96" s="129"/>
    </row>
    <row r="97" spans="1:6" x14ac:dyDescent="0.25">
      <c r="A97" s="217"/>
      <c r="B97" s="115">
        <v>64</v>
      </c>
      <c r="C97" s="6" t="s">
        <v>80</v>
      </c>
      <c r="D97" s="72"/>
      <c r="E97" s="33"/>
      <c r="F97" s="131"/>
    </row>
    <row r="98" spans="1:6" x14ac:dyDescent="0.25">
      <c r="A98" s="292" t="s">
        <v>145</v>
      </c>
      <c r="B98" s="295"/>
      <c r="C98" s="295"/>
      <c r="D98" s="220"/>
      <c r="E98" s="225"/>
      <c r="F98" s="220"/>
    </row>
    <row r="99" spans="1:6" x14ac:dyDescent="0.25">
      <c r="A99" s="242" t="s">
        <v>84</v>
      </c>
      <c r="B99" s="35" t="s">
        <v>90</v>
      </c>
      <c r="C99" s="7"/>
      <c r="D99" s="55">
        <v>18.7</v>
      </c>
      <c r="E99" s="147" t="s">
        <v>95</v>
      </c>
      <c r="F99" s="136"/>
    </row>
    <row r="100" spans="1:6" x14ac:dyDescent="0.25">
      <c r="A100" s="215"/>
      <c r="B100" s="115">
        <v>12</v>
      </c>
      <c r="C100" s="7" t="s">
        <v>97</v>
      </c>
      <c r="D100" s="56">
        <f>D99*5</f>
        <v>93.5</v>
      </c>
      <c r="E100" s="146" t="s">
        <v>39</v>
      </c>
      <c r="F100" s="137"/>
    </row>
    <row r="101" spans="1:6" x14ac:dyDescent="0.25">
      <c r="A101" s="230" t="s">
        <v>85</v>
      </c>
      <c r="B101" s="35" t="s">
        <v>91</v>
      </c>
      <c r="C101" s="5"/>
      <c r="D101" s="42">
        <v>18.7</v>
      </c>
      <c r="E101" s="147" t="s">
        <v>95</v>
      </c>
      <c r="F101" s="136"/>
    </row>
    <row r="102" spans="1:6" x14ac:dyDescent="0.25">
      <c r="A102" s="217"/>
      <c r="B102" s="114">
        <v>12</v>
      </c>
      <c r="C102" s="4" t="s">
        <v>98</v>
      </c>
      <c r="D102" s="72">
        <f>D101*5</f>
        <v>93.5</v>
      </c>
      <c r="E102" s="148" t="s">
        <v>39</v>
      </c>
      <c r="F102" s="137"/>
    </row>
    <row r="103" spans="1:6" x14ac:dyDescent="0.25">
      <c r="A103" s="242" t="s">
        <v>86</v>
      </c>
      <c r="B103" s="35" t="s">
        <v>92</v>
      </c>
      <c r="C103" s="7"/>
      <c r="D103" s="42">
        <v>12.82</v>
      </c>
      <c r="E103" s="147" t="s">
        <v>95</v>
      </c>
      <c r="F103" s="136"/>
    </row>
    <row r="104" spans="1:6" x14ac:dyDescent="0.25">
      <c r="A104" s="215"/>
      <c r="B104" s="115">
        <v>24</v>
      </c>
      <c r="C104" s="7" t="s">
        <v>99</v>
      </c>
      <c r="D104" s="42">
        <f>D103*4</f>
        <v>51.28</v>
      </c>
      <c r="E104" s="148" t="s">
        <v>39</v>
      </c>
      <c r="F104" s="137"/>
    </row>
    <row r="105" spans="1:6" x14ac:dyDescent="0.25">
      <c r="A105" s="230" t="s">
        <v>88</v>
      </c>
      <c r="B105" s="35" t="s">
        <v>96</v>
      </c>
      <c r="C105" s="5"/>
      <c r="D105" s="46">
        <v>18.100000000000001</v>
      </c>
      <c r="E105" s="147" t="s">
        <v>95</v>
      </c>
      <c r="F105" s="136"/>
    </row>
    <row r="106" spans="1:6" x14ac:dyDescent="0.25">
      <c r="A106" s="217"/>
      <c r="B106" s="114">
        <v>24</v>
      </c>
      <c r="C106" s="4" t="s">
        <v>101</v>
      </c>
      <c r="D106" s="72">
        <f>D105*4</f>
        <v>72.400000000000006</v>
      </c>
      <c r="E106" s="148" t="s">
        <v>39</v>
      </c>
      <c r="F106" s="137"/>
    </row>
    <row r="107" spans="1:6" x14ac:dyDescent="0.25">
      <c r="A107" s="230" t="s">
        <v>89</v>
      </c>
      <c r="B107" s="52" t="s">
        <v>94</v>
      </c>
      <c r="C107" s="5"/>
      <c r="D107" s="46">
        <v>15.94</v>
      </c>
      <c r="E107" s="147" t="s">
        <v>95</v>
      </c>
      <c r="F107" s="136"/>
    </row>
    <row r="108" spans="1:6" x14ac:dyDescent="0.25">
      <c r="A108" s="236"/>
      <c r="B108" s="114">
        <v>24</v>
      </c>
      <c r="C108" s="4" t="s">
        <v>102</v>
      </c>
      <c r="D108" s="72">
        <f>D107*4</f>
        <v>63.76</v>
      </c>
      <c r="E108" s="148" t="s">
        <v>39</v>
      </c>
      <c r="F108" s="137"/>
    </row>
    <row r="109" spans="1:6" x14ac:dyDescent="0.25">
      <c r="A109" s="213"/>
      <c r="B109" s="116"/>
      <c r="C109" s="7"/>
      <c r="D109" s="60"/>
      <c r="E109" s="51"/>
      <c r="F109" s="163"/>
    </row>
    <row r="110" spans="1:6" x14ac:dyDescent="0.25">
      <c r="A110" s="213"/>
      <c r="B110" s="116"/>
      <c r="C110" s="7"/>
      <c r="D110" s="60"/>
      <c r="E110" s="51"/>
      <c r="F110" s="163"/>
    </row>
    <row r="111" spans="1:6" x14ac:dyDescent="0.25">
      <c r="A111" s="213"/>
      <c r="B111" s="116"/>
      <c r="C111" s="7"/>
      <c r="D111" s="60"/>
      <c r="E111" s="51"/>
      <c r="F111" s="163"/>
    </row>
    <row r="112" spans="1:6" x14ac:dyDescent="0.25">
      <c r="A112" s="213"/>
      <c r="B112" s="116"/>
      <c r="C112" s="7"/>
      <c r="D112" s="60"/>
      <c r="E112" s="51"/>
      <c r="F112" s="163"/>
    </row>
    <row r="113" spans="1:7" x14ac:dyDescent="0.25">
      <c r="A113" s="237"/>
      <c r="B113" s="116"/>
      <c r="C113" s="7"/>
      <c r="D113" s="60"/>
      <c r="E113" s="51"/>
      <c r="F113" s="163"/>
    </row>
    <row r="114" spans="1:7" x14ac:dyDescent="0.25">
      <c r="A114" s="292" t="s">
        <v>131</v>
      </c>
      <c r="B114" s="308"/>
      <c r="C114" s="308"/>
      <c r="D114" s="219"/>
      <c r="E114" s="219"/>
      <c r="F114" s="219"/>
    </row>
    <row r="115" spans="1:7" x14ac:dyDescent="0.25">
      <c r="A115" s="206" t="s">
        <v>257</v>
      </c>
      <c r="B115" s="92" t="s">
        <v>258</v>
      </c>
      <c r="C115" s="90"/>
      <c r="D115" s="91">
        <v>8</v>
      </c>
      <c r="E115" s="90" t="s">
        <v>46</v>
      </c>
      <c r="F115" s="141">
        <v>16.989999999999998</v>
      </c>
    </row>
    <row r="116" spans="1:7" x14ac:dyDescent="0.25">
      <c r="A116" s="24"/>
      <c r="B116" s="112">
        <v>12</v>
      </c>
      <c r="C116" s="16" t="s">
        <v>133</v>
      </c>
      <c r="D116" s="36">
        <f>D115*B116</f>
        <v>96</v>
      </c>
      <c r="E116" s="90" t="s">
        <v>39</v>
      </c>
      <c r="F116" s="210"/>
    </row>
    <row r="117" spans="1:7" x14ac:dyDescent="0.25">
      <c r="A117" s="24"/>
      <c r="B117" s="155" t="s">
        <v>259</v>
      </c>
      <c r="C117" s="97"/>
      <c r="D117" s="211"/>
      <c r="E117" s="95"/>
      <c r="F117" s="94"/>
    </row>
    <row r="118" spans="1:7" x14ac:dyDescent="0.25">
      <c r="A118" s="206" t="s">
        <v>262</v>
      </c>
      <c r="B118" s="92" t="s">
        <v>260</v>
      </c>
      <c r="C118" s="90"/>
      <c r="D118" s="91">
        <v>8</v>
      </c>
      <c r="E118" s="90" t="s">
        <v>46</v>
      </c>
      <c r="F118" s="141">
        <v>16.989999999999998</v>
      </c>
    </row>
    <row r="119" spans="1:7" x14ac:dyDescent="0.25">
      <c r="A119" s="24"/>
      <c r="B119" s="112">
        <v>12</v>
      </c>
      <c r="C119" s="16" t="s">
        <v>133</v>
      </c>
      <c r="D119" s="36">
        <f>D118*B119</f>
        <v>96</v>
      </c>
      <c r="E119" s="90" t="s">
        <v>39</v>
      </c>
      <c r="F119" s="210"/>
    </row>
    <row r="120" spans="1:7" x14ac:dyDescent="0.25">
      <c r="A120" s="25"/>
      <c r="B120" s="155" t="s">
        <v>261</v>
      </c>
      <c r="C120" s="97"/>
      <c r="D120" s="211"/>
      <c r="E120" s="95"/>
      <c r="F120" s="94"/>
      <c r="G120" s="17"/>
    </row>
    <row r="121" spans="1:7" x14ac:dyDescent="0.25">
      <c r="A121" s="207" t="s">
        <v>265</v>
      </c>
      <c r="B121" s="92" t="s">
        <v>266</v>
      </c>
      <c r="C121" s="90"/>
      <c r="D121" s="91">
        <v>5.5</v>
      </c>
      <c r="E121" s="90" t="s">
        <v>46</v>
      </c>
      <c r="F121" s="141">
        <v>11.99</v>
      </c>
      <c r="G121" s="17"/>
    </row>
    <row r="122" spans="1:7" x14ac:dyDescent="0.25">
      <c r="A122" s="24"/>
      <c r="B122" s="112">
        <v>12</v>
      </c>
      <c r="C122" s="16" t="s">
        <v>147</v>
      </c>
      <c r="D122" s="36">
        <f>D121*B122</f>
        <v>66</v>
      </c>
      <c r="E122" s="90" t="s">
        <v>39</v>
      </c>
      <c r="F122" s="210"/>
    </row>
    <row r="123" spans="1:7" x14ac:dyDescent="0.25">
      <c r="A123" s="25"/>
      <c r="B123" s="155" t="s">
        <v>267</v>
      </c>
      <c r="C123" s="97"/>
      <c r="D123" s="156"/>
      <c r="E123" s="95"/>
      <c r="F123" s="94"/>
    </row>
    <row r="124" spans="1:7" x14ac:dyDescent="0.25">
      <c r="A124" s="206" t="s">
        <v>263</v>
      </c>
      <c r="B124" s="159" t="s">
        <v>264</v>
      </c>
      <c r="C124" s="111"/>
      <c r="D124" s="171">
        <v>8</v>
      </c>
      <c r="E124" s="111" t="s">
        <v>46</v>
      </c>
      <c r="F124" s="140">
        <v>16.989999999999998</v>
      </c>
    </row>
    <row r="125" spans="1:7" x14ac:dyDescent="0.25">
      <c r="A125" s="25"/>
      <c r="B125" s="247">
        <v>12</v>
      </c>
      <c r="C125" s="97" t="s">
        <v>133</v>
      </c>
      <c r="D125" s="39">
        <f>D124*B125</f>
        <v>96</v>
      </c>
      <c r="E125" s="95" t="s">
        <v>39</v>
      </c>
      <c r="F125" s="94"/>
    </row>
    <row r="126" spans="1:7" x14ac:dyDescent="0.25">
      <c r="A126" s="246"/>
      <c r="B126" s="127"/>
      <c r="C126" s="199"/>
      <c r="D126" s="199"/>
      <c r="E126" s="199"/>
      <c r="F126" s="127"/>
    </row>
    <row r="127" spans="1:7" x14ac:dyDescent="0.25">
      <c r="A127" s="263"/>
      <c r="B127" s="264"/>
      <c r="C127" s="265" t="s">
        <v>285</v>
      </c>
      <c r="D127" s="266"/>
      <c r="E127" s="267"/>
      <c r="F127" s="15"/>
    </row>
    <row r="128" spans="1:7" ht="16.2" x14ac:dyDescent="0.35">
      <c r="A128" s="275" t="s">
        <v>289</v>
      </c>
      <c r="B128" s="276"/>
      <c r="C128" s="276"/>
      <c r="D128" s="277"/>
      <c r="E128" s="278"/>
      <c r="F128" s="15"/>
    </row>
    <row r="129" spans="1:7" ht="16.2" x14ac:dyDescent="0.35">
      <c r="A129" s="279"/>
      <c r="B129" s="280"/>
      <c r="C129" s="280" t="s">
        <v>283</v>
      </c>
      <c r="D129" s="281"/>
      <c r="E129" s="282"/>
      <c r="F129" s="285"/>
    </row>
    <row r="130" spans="1:7" ht="16.2" x14ac:dyDescent="0.35">
      <c r="A130" s="279"/>
      <c r="B130" s="280" t="s">
        <v>280</v>
      </c>
      <c r="C130" s="280"/>
      <c r="D130" s="281"/>
      <c r="E130" s="282"/>
      <c r="F130" s="285"/>
    </row>
    <row r="131" spans="1:7" ht="16.2" x14ac:dyDescent="0.35">
      <c r="A131" s="279"/>
      <c r="B131" s="280"/>
      <c r="C131" s="280" t="s">
        <v>290</v>
      </c>
      <c r="D131" s="281"/>
      <c r="E131" s="282"/>
      <c r="F131" s="15"/>
      <c r="G131" s="17"/>
    </row>
    <row r="132" spans="1:7" ht="16.2" x14ac:dyDescent="0.35">
      <c r="A132" s="279" t="s">
        <v>281</v>
      </c>
      <c r="B132" s="280"/>
      <c r="C132" s="280"/>
      <c r="D132" s="281"/>
      <c r="E132" s="282"/>
      <c r="F132" s="15"/>
    </row>
    <row r="133" spans="1:7" s="153" customFormat="1" ht="16.2" x14ac:dyDescent="0.35">
      <c r="A133" s="279"/>
      <c r="B133" s="280"/>
      <c r="C133" s="280" t="s">
        <v>282</v>
      </c>
      <c r="D133" s="281"/>
      <c r="E133" s="282"/>
      <c r="F133" s="15"/>
    </row>
    <row r="134" spans="1:7" s="153" customFormat="1" ht="14.4" x14ac:dyDescent="0.3">
      <c r="A134" s="254" t="s">
        <v>291</v>
      </c>
      <c r="B134" s="255"/>
      <c r="C134" s="255"/>
      <c r="D134" s="256"/>
      <c r="E134" s="257"/>
      <c r="F134" s="253"/>
    </row>
    <row r="135" spans="1:7" s="208" customFormat="1" ht="16.2" x14ac:dyDescent="0.35">
      <c r="A135" s="283"/>
      <c r="B135" s="280"/>
      <c r="C135" s="280"/>
      <c r="D135" s="281"/>
      <c r="E135" s="284"/>
      <c r="F135" s="13"/>
    </row>
    <row r="136" spans="1:7" s="208" customFormat="1" x14ac:dyDescent="0.25">
      <c r="A136" s="240"/>
      <c r="B136" s="13"/>
      <c r="C136" s="268"/>
      <c r="D136" s="13"/>
      <c r="E136" s="269"/>
      <c r="F136" s="108"/>
    </row>
    <row r="137" spans="1:7" s="208" customFormat="1" x14ac:dyDescent="0.25">
      <c r="A137" s="240"/>
      <c r="B137" s="13"/>
      <c r="C137" s="13"/>
      <c r="D137" s="13"/>
      <c r="E137" s="269"/>
      <c r="F137" s="108"/>
    </row>
    <row r="138" spans="1:7" s="208" customFormat="1" x14ac:dyDescent="0.25">
      <c r="A138" s="240"/>
      <c r="B138" s="13"/>
      <c r="C138" s="13"/>
      <c r="D138" s="13"/>
      <c r="E138" s="269"/>
      <c r="F138" s="108"/>
    </row>
    <row r="139" spans="1:7" s="208" customFormat="1" x14ac:dyDescent="0.25">
      <c r="A139" s="240"/>
      <c r="B139" s="13"/>
      <c r="C139" s="13"/>
      <c r="D139" s="13"/>
      <c r="E139" s="269"/>
      <c r="F139" s="108"/>
    </row>
    <row r="140" spans="1:7" s="208" customFormat="1" x14ac:dyDescent="0.25">
      <c r="A140" s="240"/>
      <c r="B140" s="13"/>
      <c r="C140" s="13"/>
      <c r="D140" s="13"/>
      <c r="E140" s="269"/>
      <c r="F140" s="108"/>
    </row>
    <row r="141" spans="1:7" s="208" customFormat="1" x14ac:dyDescent="0.25">
      <c r="A141" s="240"/>
      <c r="B141" s="13"/>
      <c r="C141" s="13"/>
      <c r="D141" s="13"/>
      <c r="E141" s="269"/>
      <c r="F141" s="108"/>
    </row>
    <row r="142" spans="1:7" s="124" customFormat="1" x14ac:dyDescent="0.25">
      <c r="A142" s="240"/>
      <c r="B142" s="13"/>
      <c r="C142" s="13"/>
      <c r="D142" s="13"/>
      <c r="E142" s="269"/>
      <c r="F142" s="108"/>
    </row>
    <row r="143" spans="1:7" s="124" customFormat="1" x14ac:dyDescent="0.25">
      <c r="A143" s="240"/>
      <c r="B143" s="13"/>
      <c r="C143" s="13"/>
      <c r="D143" s="13"/>
      <c r="E143" s="269"/>
      <c r="F143" s="108"/>
    </row>
    <row r="144" spans="1:7" s="208" customFormat="1" x14ac:dyDescent="0.25">
      <c r="A144" s="240"/>
      <c r="B144" s="13"/>
      <c r="C144" s="13"/>
      <c r="D144" s="13"/>
      <c r="E144" s="269"/>
      <c r="F144" s="108"/>
    </row>
    <row r="145" spans="1:6" s="124" customFormat="1" x14ac:dyDescent="0.25">
      <c r="A145" s="240"/>
      <c r="B145" s="13"/>
      <c r="C145" s="13"/>
      <c r="D145" s="13"/>
      <c r="E145" s="269"/>
      <c r="F145" s="108"/>
    </row>
    <row r="146" spans="1:6" s="124" customFormat="1" x14ac:dyDescent="0.25">
      <c r="A146" s="240"/>
      <c r="B146" s="13"/>
      <c r="C146" s="13"/>
      <c r="D146" s="13"/>
      <c r="E146" s="269"/>
      <c r="F146" s="108"/>
    </row>
    <row r="147" spans="1:6" s="124" customFormat="1" x14ac:dyDescent="0.25">
      <c r="A147" s="240"/>
      <c r="B147" s="13"/>
      <c r="C147" s="13"/>
      <c r="D147" s="13"/>
      <c r="E147" s="269"/>
      <c r="F147" s="108"/>
    </row>
    <row r="148" spans="1:6" s="124" customFormat="1" x14ac:dyDescent="0.25">
      <c r="A148" s="240"/>
      <c r="B148" s="13"/>
      <c r="C148" s="13"/>
      <c r="D148" s="13"/>
      <c r="E148" s="269"/>
      <c r="F148" s="108"/>
    </row>
    <row r="149" spans="1:6" s="124" customFormat="1" x14ac:dyDescent="0.25">
      <c r="A149" s="240"/>
      <c r="B149" s="13"/>
      <c r="C149" s="13"/>
      <c r="D149" s="13"/>
      <c r="E149" s="269"/>
      <c r="F149" s="108"/>
    </row>
    <row r="150" spans="1:6" s="124" customFormat="1" x14ac:dyDescent="0.25">
      <c r="A150" s="240"/>
      <c r="B150" s="13"/>
      <c r="C150" s="13"/>
      <c r="D150" s="13"/>
      <c r="E150" s="269"/>
      <c r="F150" s="108"/>
    </row>
    <row r="151" spans="1:6" s="124" customFormat="1" x14ac:dyDescent="0.25">
      <c r="A151" s="240"/>
      <c r="B151" s="13"/>
      <c r="C151" s="13"/>
      <c r="D151" s="13"/>
      <c r="E151" s="269"/>
      <c r="F151" s="108"/>
    </row>
    <row r="152" spans="1:6" s="13" customFormat="1" ht="0.6" customHeight="1" x14ac:dyDescent="0.25">
      <c r="A152" s="240"/>
      <c r="E152" s="269"/>
      <c r="F152" s="108"/>
    </row>
    <row r="153" spans="1:6" s="13" customFormat="1" x14ac:dyDescent="0.25">
      <c r="A153" s="240"/>
      <c r="E153" s="269"/>
      <c r="F153" s="108"/>
    </row>
    <row r="154" spans="1:6" s="13" customFormat="1" x14ac:dyDescent="0.25">
      <c r="A154" s="240"/>
      <c r="E154" s="269"/>
      <c r="F154" s="108"/>
    </row>
    <row r="155" spans="1:6" s="13" customFormat="1" x14ac:dyDescent="0.25">
      <c r="A155" s="240"/>
      <c r="E155" s="269"/>
      <c r="F155" s="108"/>
    </row>
    <row r="156" spans="1:6" s="13" customFormat="1" x14ac:dyDescent="0.25">
      <c r="A156" s="240"/>
      <c r="E156" s="269"/>
      <c r="F156" s="108"/>
    </row>
    <row r="157" spans="1:6" s="13" customFormat="1" x14ac:dyDescent="0.25">
      <c r="A157" s="240"/>
      <c r="E157" s="269"/>
      <c r="F157" s="108"/>
    </row>
    <row r="158" spans="1:6" s="13" customFormat="1" x14ac:dyDescent="0.25">
      <c r="A158" s="240"/>
      <c r="E158" s="269"/>
      <c r="F158" s="108"/>
    </row>
    <row r="159" spans="1:6" s="13" customFormat="1" x14ac:dyDescent="0.25">
      <c r="A159" s="240"/>
      <c r="E159" s="269"/>
      <c r="F159" s="108"/>
    </row>
    <row r="160" spans="1:6" s="274" customFormat="1" x14ac:dyDescent="0.25">
      <c r="A160" s="240"/>
      <c r="B160" s="13"/>
      <c r="C160" s="13"/>
      <c r="D160" s="13"/>
      <c r="E160" s="269"/>
      <c r="F160" s="108"/>
    </row>
    <row r="161" spans="1:6" s="13" customFormat="1" x14ac:dyDescent="0.25">
      <c r="A161" s="240"/>
      <c r="E161" s="269"/>
      <c r="F161" s="108"/>
    </row>
    <row r="162" spans="1:6" s="13" customFormat="1" x14ac:dyDescent="0.25">
      <c r="A162" s="240"/>
      <c r="E162" s="269"/>
      <c r="F162" s="108"/>
    </row>
    <row r="163" spans="1:6" s="13" customFormat="1" x14ac:dyDescent="0.25">
      <c r="A163" s="240"/>
      <c r="E163" s="269"/>
      <c r="F163" s="108"/>
    </row>
    <row r="164" spans="1:6" s="13" customFormat="1" x14ac:dyDescent="0.25">
      <c r="A164" s="240"/>
      <c r="E164" s="269"/>
      <c r="F164" s="108"/>
    </row>
    <row r="165" spans="1:6" s="13" customFormat="1" x14ac:dyDescent="0.25">
      <c r="A165" s="240"/>
      <c r="E165" s="269"/>
      <c r="F165" s="108"/>
    </row>
    <row r="166" spans="1:6" s="13" customFormat="1" x14ac:dyDescent="0.25">
      <c r="A166" s="240"/>
      <c r="E166" s="269"/>
      <c r="F166" s="108"/>
    </row>
    <row r="167" spans="1:6" s="13" customFormat="1" x14ac:dyDescent="0.25">
      <c r="A167" s="240"/>
      <c r="E167" s="269"/>
      <c r="F167" s="108"/>
    </row>
    <row r="168" spans="1:6" s="13" customFormat="1" x14ac:dyDescent="0.25">
      <c r="A168" s="240"/>
      <c r="E168" s="269"/>
      <c r="F168" s="108"/>
    </row>
    <row r="169" spans="1:6" s="13" customFormat="1" x14ac:dyDescent="0.25">
      <c r="A169" s="240"/>
      <c r="E169" s="269"/>
      <c r="F169" s="108"/>
    </row>
    <row r="170" spans="1:6" s="13" customFormat="1" x14ac:dyDescent="0.25">
      <c r="A170" s="240"/>
      <c r="E170" s="269"/>
      <c r="F170" s="108"/>
    </row>
    <row r="171" spans="1:6" s="13" customFormat="1" x14ac:dyDescent="0.25">
      <c r="A171" s="240"/>
      <c r="E171" s="269"/>
      <c r="F171" s="108"/>
    </row>
    <row r="172" spans="1:6" s="13" customFormat="1" x14ac:dyDescent="0.25">
      <c r="A172" s="240"/>
      <c r="E172" s="269"/>
      <c r="F172" s="108"/>
    </row>
    <row r="173" spans="1:6" s="13" customFormat="1" x14ac:dyDescent="0.25">
      <c r="A173" s="240"/>
      <c r="E173" s="269"/>
      <c r="F173" s="108"/>
    </row>
    <row r="174" spans="1:6" s="13" customFormat="1" x14ac:dyDescent="0.25">
      <c r="A174" s="240"/>
      <c r="E174" s="269"/>
      <c r="F174" s="108"/>
    </row>
    <row r="175" spans="1:6" s="13" customFormat="1" x14ac:dyDescent="0.25">
      <c r="A175" s="240"/>
      <c r="E175" s="269"/>
      <c r="F175" s="108"/>
    </row>
    <row r="176" spans="1:6" s="13" customFormat="1" x14ac:dyDescent="0.25">
      <c r="A176" s="240"/>
      <c r="E176" s="269"/>
      <c r="F176" s="108"/>
    </row>
    <row r="177" spans="1:6" s="13" customFormat="1" x14ac:dyDescent="0.25">
      <c r="A177" s="240"/>
      <c r="E177" s="269"/>
      <c r="F177" s="108"/>
    </row>
    <row r="178" spans="1:6" s="13" customFormat="1" x14ac:dyDescent="0.25">
      <c r="A178" s="240"/>
      <c r="E178" s="269"/>
      <c r="F178" s="108"/>
    </row>
    <row r="179" spans="1:6" s="13" customFormat="1" x14ac:dyDescent="0.25">
      <c r="A179" s="240"/>
      <c r="E179" s="269"/>
      <c r="F179" s="108"/>
    </row>
    <row r="180" spans="1:6" s="13" customFormat="1" x14ac:dyDescent="0.25">
      <c r="A180" s="240"/>
      <c r="E180" s="269"/>
      <c r="F180" s="108"/>
    </row>
    <row r="181" spans="1:6" s="13" customFormat="1" x14ac:dyDescent="0.25">
      <c r="A181" s="240"/>
      <c r="E181" s="269"/>
      <c r="F181" s="108"/>
    </row>
    <row r="182" spans="1:6" s="13" customFormat="1" x14ac:dyDescent="0.25">
      <c r="A182" s="240"/>
      <c r="E182" s="269"/>
      <c r="F182" s="108"/>
    </row>
    <row r="183" spans="1:6" s="13" customFormat="1" x14ac:dyDescent="0.25">
      <c r="A183" s="240"/>
      <c r="E183" s="269"/>
      <c r="F183" s="108"/>
    </row>
    <row r="184" spans="1:6" s="13" customFormat="1" x14ac:dyDescent="0.25">
      <c r="A184" s="240"/>
      <c r="E184" s="269"/>
      <c r="F184" s="108"/>
    </row>
    <row r="185" spans="1:6" s="13" customFormat="1" x14ac:dyDescent="0.25">
      <c r="A185" s="240"/>
      <c r="E185" s="269"/>
      <c r="F185" s="108"/>
    </row>
    <row r="186" spans="1:6" s="13" customFormat="1" x14ac:dyDescent="0.25">
      <c r="A186" s="240"/>
      <c r="E186" s="269"/>
      <c r="F186" s="108"/>
    </row>
    <row r="187" spans="1:6" s="13" customFormat="1" x14ac:dyDescent="0.25">
      <c r="A187" s="240"/>
      <c r="E187" s="269"/>
      <c r="F187" s="108"/>
    </row>
    <row r="188" spans="1:6" s="13" customFormat="1" x14ac:dyDescent="0.25">
      <c r="A188" s="240"/>
      <c r="E188" s="269"/>
      <c r="F188" s="108"/>
    </row>
    <row r="189" spans="1:6" s="13" customFormat="1" x14ac:dyDescent="0.25">
      <c r="A189" s="240"/>
      <c r="E189" s="269"/>
      <c r="F189" s="108"/>
    </row>
    <row r="190" spans="1:6" s="13" customFormat="1" x14ac:dyDescent="0.25">
      <c r="A190" s="240"/>
      <c r="E190" s="269"/>
      <c r="F190" s="108"/>
    </row>
    <row r="191" spans="1:6" s="13" customFormat="1" x14ac:dyDescent="0.25">
      <c r="A191" s="240"/>
      <c r="E191" s="269"/>
      <c r="F191" s="108"/>
    </row>
    <row r="192" spans="1:6" s="13" customFormat="1" x14ac:dyDescent="0.25">
      <c r="A192" s="240"/>
      <c r="E192" s="269"/>
      <c r="F192" s="108"/>
    </row>
    <row r="193" spans="1:6" s="13" customFormat="1" x14ac:dyDescent="0.25">
      <c r="A193" s="240"/>
      <c r="E193" s="269"/>
      <c r="F193" s="108"/>
    </row>
    <row r="194" spans="1:6" s="13" customFormat="1" x14ac:dyDescent="0.25">
      <c r="A194" s="240"/>
      <c r="E194" s="269"/>
      <c r="F194" s="108"/>
    </row>
    <row r="195" spans="1:6" s="13" customFormat="1" x14ac:dyDescent="0.25">
      <c r="A195" s="240"/>
      <c r="E195" s="269"/>
      <c r="F195" s="108"/>
    </row>
    <row r="196" spans="1:6" s="13" customFormat="1" x14ac:dyDescent="0.25">
      <c r="A196" s="240"/>
      <c r="E196" s="269"/>
      <c r="F196" s="108"/>
    </row>
    <row r="197" spans="1:6" s="13" customFormat="1" x14ac:dyDescent="0.25">
      <c r="A197" s="240"/>
      <c r="E197" s="269"/>
      <c r="F197" s="108"/>
    </row>
    <row r="198" spans="1:6" s="13" customFormat="1" x14ac:dyDescent="0.25">
      <c r="A198" s="240"/>
      <c r="E198" s="269"/>
      <c r="F198" s="108"/>
    </row>
    <row r="199" spans="1:6" s="13" customFormat="1" x14ac:dyDescent="0.25">
      <c r="A199" s="240"/>
      <c r="E199" s="269"/>
      <c r="F199" s="108"/>
    </row>
    <row r="200" spans="1:6" s="13" customFormat="1" x14ac:dyDescent="0.25">
      <c r="A200" s="240"/>
      <c r="E200" s="269"/>
      <c r="F200" s="108"/>
    </row>
    <row r="201" spans="1:6" s="13" customFormat="1" x14ac:dyDescent="0.25">
      <c r="A201" s="240"/>
      <c r="E201" s="269"/>
      <c r="F201" s="108"/>
    </row>
    <row r="202" spans="1:6" s="13" customFormat="1" x14ac:dyDescent="0.25">
      <c r="A202" s="240"/>
      <c r="E202" s="269"/>
      <c r="F202" s="108"/>
    </row>
    <row r="203" spans="1:6" s="13" customFormat="1" x14ac:dyDescent="0.25">
      <c r="A203" s="240"/>
      <c r="E203" s="269"/>
      <c r="F203" s="108"/>
    </row>
    <row r="204" spans="1:6" s="13" customFormat="1" x14ac:dyDescent="0.25">
      <c r="A204" s="240"/>
      <c r="E204" s="269"/>
      <c r="F204" s="108"/>
    </row>
    <row r="205" spans="1:6" s="13" customFormat="1" x14ac:dyDescent="0.25">
      <c r="A205" s="240"/>
      <c r="E205" s="269"/>
      <c r="F205" s="108"/>
    </row>
    <row r="206" spans="1:6" s="13" customFormat="1" x14ac:dyDescent="0.25">
      <c r="A206" s="240"/>
      <c r="E206" s="269"/>
      <c r="F206" s="108"/>
    </row>
    <row r="207" spans="1:6" s="13" customFormat="1" x14ac:dyDescent="0.25">
      <c r="A207" s="240"/>
      <c r="E207" s="269"/>
      <c r="F207" s="108"/>
    </row>
    <row r="208" spans="1:6" s="13" customFormat="1" x14ac:dyDescent="0.25">
      <c r="A208" s="240"/>
      <c r="E208" s="269"/>
      <c r="F208" s="108"/>
    </row>
    <row r="209" spans="1:6" s="13" customFormat="1" x14ac:dyDescent="0.25">
      <c r="A209" s="240"/>
      <c r="E209" s="269"/>
      <c r="F209" s="108"/>
    </row>
    <row r="210" spans="1:6" s="13" customFormat="1" x14ac:dyDescent="0.25">
      <c r="A210" s="240"/>
      <c r="E210" s="269"/>
      <c r="F210" s="108"/>
    </row>
    <row r="211" spans="1:6" s="13" customFormat="1" x14ac:dyDescent="0.25">
      <c r="A211" s="240"/>
      <c r="E211" s="269"/>
      <c r="F211" s="108"/>
    </row>
    <row r="212" spans="1:6" s="13" customFormat="1" x14ac:dyDescent="0.25">
      <c r="A212" s="240"/>
      <c r="E212" s="269"/>
      <c r="F212" s="108"/>
    </row>
    <row r="213" spans="1:6" s="13" customFormat="1" x14ac:dyDescent="0.25">
      <c r="A213" s="240"/>
      <c r="E213" s="269"/>
      <c r="F213" s="108"/>
    </row>
    <row r="214" spans="1:6" s="13" customFormat="1" x14ac:dyDescent="0.25">
      <c r="A214" s="240"/>
      <c r="E214" s="269"/>
      <c r="F214" s="108"/>
    </row>
    <row r="215" spans="1:6" s="13" customFormat="1" x14ac:dyDescent="0.25">
      <c r="A215" s="240"/>
      <c r="E215" s="269"/>
      <c r="F215" s="108"/>
    </row>
    <row r="216" spans="1:6" s="13" customFormat="1" x14ac:dyDescent="0.25">
      <c r="A216" s="240"/>
      <c r="E216" s="269"/>
      <c r="F216" s="108"/>
    </row>
    <row r="217" spans="1:6" s="13" customFormat="1" x14ac:dyDescent="0.25">
      <c r="A217" s="240"/>
      <c r="E217" s="269"/>
      <c r="F217" s="108"/>
    </row>
    <row r="218" spans="1:6" s="13" customFormat="1" x14ac:dyDescent="0.25">
      <c r="A218" s="240"/>
      <c r="E218" s="269"/>
      <c r="F218" s="108"/>
    </row>
    <row r="219" spans="1:6" s="13" customFormat="1" x14ac:dyDescent="0.25">
      <c r="A219" s="240"/>
      <c r="E219" s="269"/>
      <c r="F219" s="108"/>
    </row>
    <row r="220" spans="1:6" s="13" customFormat="1" x14ac:dyDescent="0.25">
      <c r="A220" s="240"/>
      <c r="E220" s="269"/>
      <c r="F220" s="108"/>
    </row>
    <row r="221" spans="1:6" s="13" customFormat="1" x14ac:dyDescent="0.25">
      <c r="A221" s="240"/>
      <c r="E221" s="269"/>
      <c r="F221" s="108"/>
    </row>
    <row r="222" spans="1:6" s="13" customFormat="1" x14ac:dyDescent="0.25">
      <c r="A222" s="240"/>
      <c r="E222" s="269"/>
      <c r="F222" s="108"/>
    </row>
    <row r="223" spans="1:6" s="13" customFormat="1" x14ac:dyDescent="0.25">
      <c r="A223" s="240"/>
      <c r="E223" s="269"/>
      <c r="F223" s="108"/>
    </row>
    <row r="224" spans="1:6" s="13" customFormat="1" x14ac:dyDescent="0.25">
      <c r="A224" s="240"/>
      <c r="E224" s="269"/>
      <c r="F224" s="108"/>
    </row>
    <row r="225" spans="1:6" s="13" customFormat="1" x14ac:dyDescent="0.25">
      <c r="A225" s="240"/>
      <c r="E225" s="269"/>
      <c r="F225" s="108"/>
    </row>
    <row r="226" spans="1:6" s="13" customFormat="1" x14ac:dyDescent="0.25">
      <c r="A226" s="240"/>
      <c r="E226" s="269"/>
      <c r="F226" s="108"/>
    </row>
    <row r="227" spans="1:6" s="13" customFormat="1" x14ac:dyDescent="0.25">
      <c r="A227" s="240"/>
      <c r="E227" s="269"/>
      <c r="F227" s="108"/>
    </row>
    <row r="228" spans="1:6" s="13" customFormat="1" x14ac:dyDescent="0.25">
      <c r="A228" s="240"/>
      <c r="E228" s="269"/>
      <c r="F228" s="108"/>
    </row>
    <row r="229" spans="1:6" s="13" customFormat="1" x14ac:dyDescent="0.25">
      <c r="A229" s="240"/>
      <c r="E229" s="269"/>
      <c r="F229" s="108"/>
    </row>
    <row r="230" spans="1:6" s="13" customFormat="1" x14ac:dyDescent="0.25">
      <c r="A230" s="240"/>
      <c r="E230" s="269"/>
      <c r="F230" s="108"/>
    </row>
    <row r="231" spans="1:6" s="13" customFormat="1" x14ac:dyDescent="0.25">
      <c r="A231" s="240"/>
      <c r="E231" s="269"/>
      <c r="F231" s="108"/>
    </row>
    <row r="232" spans="1:6" s="13" customFormat="1" x14ac:dyDescent="0.25">
      <c r="A232" s="240"/>
      <c r="E232" s="269"/>
      <c r="F232" s="108"/>
    </row>
    <row r="233" spans="1:6" s="13" customFormat="1" x14ac:dyDescent="0.25">
      <c r="A233" s="240"/>
      <c r="E233" s="269"/>
      <c r="F233" s="108"/>
    </row>
    <row r="234" spans="1:6" s="13" customFormat="1" x14ac:dyDescent="0.25">
      <c r="A234" s="240"/>
      <c r="E234" s="269"/>
      <c r="F234" s="108"/>
    </row>
    <row r="235" spans="1:6" s="13" customFormat="1" x14ac:dyDescent="0.25">
      <c r="A235" s="240"/>
      <c r="E235" s="269"/>
      <c r="F235" s="108"/>
    </row>
    <row r="236" spans="1:6" s="13" customFormat="1" x14ac:dyDescent="0.25">
      <c r="A236" s="240"/>
      <c r="E236" s="269"/>
      <c r="F236" s="108"/>
    </row>
    <row r="237" spans="1:6" s="13" customFormat="1" x14ac:dyDescent="0.25">
      <c r="A237" s="240"/>
      <c r="E237" s="269"/>
      <c r="F237" s="108"/>
    </row>
    <row r="238" spans="1:6" s="13" customFormat="1" x14ac:dyDescent="0.25">
      <c r="A238" s="240"/>
      <c r="E238" s="269"/>
      <c r="F238" s="108"/>
    </row>
    <row r="239" spans="1:6" s="13" customFormat="1" x14ac:dyDescent="0.25">
      <c r="A239" s="240"/>
      <c r="E239" s="269"/>
      <c r="F239" s="108"/>
    </row>
    <row r="240" spans="1:6" s="13" customFormat="1" x14ac:dyDescent="0.25">
      <c r="A240" s="240"/>
      <c r="E240" s="269"/>
      <c r="F240" s="108"/>
    </row>
    <row r="241" spans="1:6" s="13" customFormat="1" x14ac:dyDescent="0.25">
      <c r="A241" s="240"/>
      <c r="E241" s="269"/>
      <c r="F241" s="108"/>
    </row>
    <row r="242" spans="1:6" s="13" customFormat="1" x14ac:dyDescent="0.25">
      <c r="A242" s="240"/>
      <c r="E242" s="269"/>
      <c r="F242" s="108"/>
    </row>
    <row r="243" spans="1:6" s="13" customFormat="1" x14ac:dyDescent="0.25">
      <c r="A243" s="240"/>
      <c r="E243" s="269"/>
      <c r="F243" s="108"/>
    </row>
    <row r="244" spans="1:6" s="13" customFormat="1" x14ac:dyDescent="0.25">
      <c r="A244" s="240"/>
      <c r="E244" s="269"/>
      <c r="F244" s="108"/>
    </row>
    <row r="245" spans="1:6" s="13" customFormat="1" x14ac:dyDescent="0.25">
      <c r="A245" s="240"/>
      <c r="E245" s="269"/>
      <c r="F245" s="108"/>
    </row>
    <row r="246" spans="1:6" s="13" customFormat="1" x14ac:dyDescent="0.25">
      <c r="A246" s="240"/>
      <c r="E246" s="269"/>
      <c r="F246" s="108"/>
    </row>
    <row r="247" spans="1:6" s="13" customFormat="1" x14ac:dyDescent="0.25">
      <c r="A247" s="240"/>
      <c r="E247" s="269"/>
      <c r="F247" s="108"/>
    </row>
    <row r="248" spans="1:6" s="13" customFormat="1" x14ac:dyDescent="0.25">
      <c r="A248" s="240"/>
      <c r="E248" s="269"/>
      <c r="F248" s="108"/>
    </row>
    <row r="249" spans="1:6" s="13" customFormat="1" x14ac:dyDescent="0.25">
      <c r="A249" s="240"/>
      <c r="E249" s="269"/>
      <c r="F249" s="108"/>
    </row>
    <row r="250" spans="1:6" s="13" customFormat="1" x14ac:dyDescent="0.25">
      <c r="A250" s="240"/>
      <c r="E250" s="269"/>
      <c r="F250" s="108"/>
    </row>
    <row r="251" spans="1:6" s="13" customFormat="1" x14ac:dyDescent="0.25">
      <c r="A251" s="240"/>
      <c r="E251" s="269"/>
      <c r="F251" s="108"/>
    </row>
    <row r="252" spans="1:6" s="13" customFormat="1" x14ac:dyDescent="0.25">
      <c r="A252" s="240"/>
      <c r="E252" s="269"/>
      <c r="F252" s="108"/>
    </row>
    <row r="253" spans="1:6" s="13" customFormat="1" x14ac:dyDescent="0.25">
      <c r="A253" s="240"/>
      <c r="E253" s="269"/>
      <c r="F253" s="108"/>
    </row>
    <row r="254" spans="1:6" s="13" customFormat="1" x14ac:dyDescent="0.25">
      <c r="A254" s="240"/>
      <c r="E254" s="269"/>
      <c r="F254" s="108"/>
    </row>
    <row r="255" spans="1:6" s="13" customFormat="1" x14ac:dyDescent="0.25">
      <c r="A255" s="240"/>
      <c r="E255" s="269"/>
      <c r="F255" s="108"/>
    </row>
    <row r="256" spans="1:6" s="13" customFormat="1" x14ac:dyDescent="0.25">
      <c r="A256" s="240"/>
      <c r="E256" s="269"/>
      <c r="F256" s="108"/>
    </row>
    <row r="257" spans="1:6" s="13" customFormat="1" x14ac:dyDescent="0.25">
      <c r="A257" s="240"/>
      <c r="E257" s="269"/>
      <c r="F257" s="108"/>
    </row>
    <row r="258" spans="1:6" s="13" customFormat="1" x14ac:dyDescent="0.25">
      <c r="A258" s="240"/>
      <c r="E258" s="269"/>
      <c r="F258" s="108"/>
    </row>
    <row r="259" spans="1:6" s="13" customFormat="1" x14ac:dyDescent="0.25">
      <c r="A259" s="240"/>
      <c r="E259" s="269"/>
      <c r="F259" s="108"/>
    </row>
    <row r="260" spans="1:6" s="13" customFormat="1" x14ac:dyDescent="0.25">
      <c r="A260" s="240"/>
      <c r="E260" s="269"/>
      <c r="F260" s="108"/>
    </row>
    <row r="261" spans="1:6" s="13" customFormat="1" x14ac:dyDescent="0.25">
      <c r="A261" s="240"/>
      <c r="E261" s="269"/>
      <c r="F261" s="108"/>
    </row>
    <row r="262" spans="1:6" s="13" customFormat="1" x14ac:dyDescent="0.25">
      <c r="A262" s="240"/>
      <c r="E262" s="269"/>
      <c r="F262" s="108"/>
    </row>
    <row r="263" spans="1:6" s="13" customFormat="1" x14ac:dyDescent="0.25">
      <c r="A263" s="240"/>
      <c r="E263" s="269"/>
      <c r="F263" s="108"/>
    </row>
    <row r="264" spans="1:6" x14ac:dyDescent="0.25">
      <c r="A264" s="240"/>
      <c r="B264" s="13"/>
      <c r="C264" s="13"/>
      <c r="D264" s="13"/>
      <c r="E264" s="269"/>
      <c r="F264" s="108"/>
    </row>
    <row r="265" spans="1:6" x14ac:dyDescent="0.25">
      <c r="A265" s="240"/>
      <c r="B265" s="13"/>
      <c r="C265" s="13"/>
      <c r="D265" s="13"/>
      <c r="E265" s="269"/>
      <c r="F265" s="108"/>
    </row>
    <row r="266" spans="1:6" x14ac:dyDescent="0.25">
      <c r="A266" s="240"/>
      <c r="B266" s="13"/>
      <c r="C266" s="13"/>
      <c r="D266" s="13"/>
      <c r="E266" s="269"/>
      <c r="F266" s="108"/>
    </row>
    <row r="267" spans="1:6" x14ac:dyDescent="0.25">
      <c r="A267" s="240"/>
      <c r="B267" s="13"/>
      <c r="C267" s="13"/>
      <c r="D267" s="13"/>
      <c r="E267" s="269"/>
      <c r="F267" s="108"/>
    </row>
    <row r="268" spans="1:6" x14ac:dyDescent="0.25">
      <c r="A268" s="240"/>
      <c r="B268" s="13"/>
      <c r="C268" s="13"/>
      <c r="D268" s="13"/>
      <c r="E268" s="269"/>
      <c r="F268" s="108"/>
    </row>
    <row r="269" spans="1:6" x14ac:dyDescent="0.25">
      <c r="A269" s="240"/>
      <c r="B269" s="13"/>
      <c r="C269" s="13"/>
      <c r="D269" s="13"/>
      <c r="E269" s="269"/>
      <c r="F269" s="108"/>
    </row>
    <row r="270" spans="1:6" x14ac:dyDescent="0.25">
      <c r="A270" s="240"/>
      <c r="B270" s="13"/>
      <c r="C270" s="13"/>
      <c r="D270" s="13"/>
      <c r="E270" s="269"/>
      <c r="F270" s="108"/>
    </row>
    <row r="271" spans="1:6" x14ac:dyDescent="0.25">
      <c r="A271" s="240"/>
      <c r="B271" s="13"/>
      <c r="C271" s="13"/>
      <c r="D271" s="13"/>
      <c r="E271" s="269"/>
      <c r="F271" s="108"/>
    </row>
    <row r="272" spans="1:6" x14ac:dyDescent="0.25">
      <c r="A272" s="240"/>
      <c r="B272" s="13"/>
      <c r="C272" s="13"/>
      <c r="D272" s="13"/>
      <c r="E272" s="269"/>
      <c r="F272" s="108"/>
    </row>
    <row r="273" spans="1:6" x14ac:dyDescent="0.25">
      <c r="A273" s="240"/>
      <c r="B273" s="13"/>
      <c r="C273" s="13"/>
      <c r="D273" s="13"/>
      <c r="E273" s="269"/>
      <c r="F273" s="108"/>
    </row>
    <row r="274" spans="1:6" x14ac:dyDescent="0.25">
      <c r="A274" s="240"/>
      <c r="B274" s="13"/>
      <c r="C274" s="13"/>
      <c r="D274" s="13"/>
      <c r="E274" s="269"/>
      <c r="F274" s="108"/>
    </row>
    <row r="275" spans="1:6" x14ac:dyDescent="0.25">
      <c r="A275" s="240"/>
      <c r="B275" s="13"/>
      <c r="C275" s="13"/>
      <c r="D275" s="13"/>
      <c r="E275" s="269"/>
      <c r="F275" s="108"/>
    </row>
    <row r="276" spans="1:6" x14ac:dyDescent="0.25">
      <c r="A276" s="240"/>
      <c r="B276" s="13"/>
      <c r="C276" s="13"/>
      <c r="D276" s="13"/>
      <c r="E276" s="269"/>
      <c r="F276" s="108"/>
    </row>
    <row r="277" spans="1:6" x14ac:dyDescent="0.25">
      <c r="A277" s="240"/>
      <c r="B277" s="13"/>
      <c r="C277" s="13"/>
      <c r="D277" s="13"/>
      <c r="E277" s="269"/>
      <c r="F277" s="108"/>
    </row>
    <row r="278" spans="1:6" x14ac:dyDescent="0.25">
      <c r="A278" s="240"/>
      <c r="B278" s="13"/>
      <c r="C278" s="13"/>
      <c r="D278" s="13"/>
      <c r="E278" s="269"/>
      <c r="F278" s="108"/>
    </row>
    <row r="279" spans="1:6" x14ac:dyDescent="0.25">
      <c r="A279" s="240"/>
      <c r="B279" s="13"/>
      <c r="C279" s="13"/>
      <c r="D279" s="13"/>
      <c r="E279" s="269"/>
      <c r="F279" s="108"/>
    </row>
    <row r="280" spans="1:6" x14ac:dyDescent="0.25">
      <c r="A280" s="240"/>
      <c r="B280" s="13"/>
      <c r="C280" s="13"/>
      <c r="D280" s="13"/>
      <c r="E280" s="269"/>
      <c r="F280" s="108"/>
    </row>
    <row r="281" spans="1:6" x14ac:dyDescent="0.25">
      <c r="A281" s="240"/>
      <c r="B281" s="13"/>
      <c r="C281" s="13"/>
      <c r="D281" s="13"/>
      <c r="E281" s="269"/>
      <c r="F281" s="108"/>
    </row>
    <row r="282" spans="1:6" x14ac:dyDescent="0.25">
      <c r="A282" s="240"/>
      <c r="B282" s="13"/>
      <c r="C282" s="13"/>
      <c r="D282" s="13"/>
      <c r="E282" s="269"/>
      <c r="F282" s="108"/>
    </row>
    <row r="283" spans="1:6" x14ac:dyDescent="0.25">
      <c r="A283" s="240"/>
      <c r="B283" s="13"/>
      <c r="C283" s="13"/>
      <c r="D283" s="13"/>
      <c r="E283" s="269"/>
      <c r="F283" s="108"/>
    </row>
    <row r="284" spans="1:6" x14ac:dyDescent="0.25">
      <c r="A284" s="240"/>
      <c r="B284" s="13"/>
      <c r="C284" s="13"/>
      <c r="D284" s="13"/>
      <c r="E284" s="269"/>
      <c r="F284" s="108"/>
    </row>
    <row r="285" spans="1:6" x14ac:dyDescent="0.25">
      <c r="A285" s="240"/>
      <c r="B285" s="13"/>
      <c r="C285" s="13"/>
      <c r="D285" s="13"/>
      <c r="E285" s="269"/>
      <c r="F285" s="108"/>
    </row>
    <row r="286" spans="1:6" x14ac:dyDescent="0.25">
      <c r="A286" s="240"/>
      <c r="B286" s="13"/>
      <c r="C286" s="13"/>
      <c r="D286" s="13"/>
      <c r="E286" s="269"/>
      <c r="F286" s="108"/>
    </row>
    <row r="287" spans="1:6" x14ac:dyDescent="0.25">
      <c r="A287" s="240"/>
      <c r="B287" s="13"/>
      <c r="C287" s="13"/>
      <c r="D287" s="13"/>
      <c r="E287" s="269"/>
      <c r="F287" s="108"/>
    </row>
    <row r="288" spans="1:6" x14ac:dyDescent="0.25">
      <c r="A288" s="240"/>
      <c r="B288" s="13"/>
      <c r="C288" s="13"/>
      <c r="D288" s="13"/>
      <c r="E288" s="269"/>
      <c r="F288" s="108"/>
    </row>
    <row r="289" spans="1:6" x14ac:dyDescent="0.25">
      <c r="A289" s="240"/>
      <c r="B289" s="13"/>
      <c r="C289" s="13"/>
      <c r="D289" s="13"/>
      <c r="E289" s="269"/>
      <c r="F289" s="108"/>
    </row>
    <row r="290" spans="1:6" x14ac:dyDescent="0.25">
      <c r="A290" s="240"/>
      <c r="B290" s="13"/>
      <c r="C290" s="13"/>
      <c r="D290" s="13"/>
      <c r="E290" s="269"/>
      <c r="F290" s="108"/>
    </row>
    <row r="291" spans="1:6" x14ac:dyDescent="0.25">
      <c r="A291" s="240"/>
      <c r="B291" s="13"/>
      <c r="C291" s="13"/>
      <c r="D291" s="13"/>
      <c r="E291" s="269"/>
      <c r="F291" s="108"/>
    </row>
    <row r="292" spans="1:6" x14ac:dyDescent="0.25">
      <c r="A292" s="240"/>
      <c r="B292" s="13"/>
      <c r="C292" s="13"/>
      <c r="D292" s="13"/>
      <c r="E292" s="269"/>
      <c r="F292" s="108"/>
    </row>
    <row r="293" spans="1:6" x14ac:dyDescent="0.25">
      <c r="A293" s="240"/>
      <c r="B293" s="13"/>
      <c r="C293" s="13"/>
      <c r="D293" s="13"/>
      <c r="E293" s="269"/>
      <c r="F293" s="108"/>
    </row>
    <row r="294" spans="1:6" x14ac:dyDescent="0.25">
      <c r="A294" s="240"/>
      <c r="B294" s="13"/>
      <c r="C294" s="13"/>
      <c r="D294" s="13"/>
      <c r="E294" s="269"/>
      <c r="F294" s="108"/>
    </row>
    <row r="295" spans="1:6" x14ac:dyDescent="0.25">
      <c r="A295" s="240"/>
      <c r="B295" s="13"/>
      <c r="C295" s="13"/>
      <c r="D295" s="13"/>
      <c r="E295" s="269"/>
      <c r="F295" s="108"/>
    </row>
    <row r="296" spans="1:6" x14ac:dyDescent="0.25">
      <c r="A296" s="240"/>
      <c r="B296" s="13"/>
      <c r="C296" s="13"/>
      <c r="D296" s="13"/>
      <c r="E296" s="269"/>
      <c r="F296" s="108"/>
    </row>
    <row r="297" spans="1:6" x14ac:dyDescent="0.25">
      <c r="A297" s="240"/>
      <c r="B297" s="13"/>
      <c r="C297" s="13"/>
      <c r="D297" s="13"/>
      <c r="E297" s="269"/>
      <c r="F297" s="108"/>
    </row>
    <row r="298" spans="1:6" x14ac:dyDescent="0.25">
      <c r="A298" s="240"/>
      <c r="B298" s="13"/>
      <c r="C298" s="13"/>
      <c r="D298" s="13"/>
      <c r="E298" s="269"/>
      <c r="F298" s="108"/>
    </row>
    <row r="299" spans="1:6" x14ac:dyDescent="0.25">
      <c r="A299" s="240"/>
      <c r="B299" s="13"/>
      <c r="C299" s="13"/>
      <c r="D299" s="13"/>
      <c r="E299" s="269"/>
      <c r="F299" s="108"/>
    </row>
    <row r="300" spans="1:6" x14ac:dyDescent="0.25">
      <c r="A300" s="240"/>
      <c r="B300" s="13"/>
      <c r="C300" s="13"/>
      <c r="D300" s="13"/>
      <c r="E300" s="269"/>
      <c r="F300" s="108"/>
    </row>
    <row r="301" spans="1:6" x14ac:dyDescent="0.25">
      <c r="A301" s="240"/>
      <c r="B301" s="13"/>
      <c r="C301" s="13"/>
      <c r="D301" s="13"/>
      <c r="E301" s="269"/>
      <c r="F301" s="108"/>
    </row>
    <row r="302" spans="1:6" x14ac:dyDescent="0.25">
      <c r="A302" s="240"/>
      <c r="B302" s="13"/>
      <c r="C302" s="13"/>
      <c r="D302" s="13"/>
      <c r="E302" s="269"/>
      <c r="F302" s="108"/>
    </row>
    <row r="303" spans="1:6" x14ac:dyDescent="0.25">
      <c r="A303" s="240"/>
      <c r="B303" s="13"/>
      <c r="C303" s="13"/>
      <c r="D303" s="13"/>
      <c r="E303" s="269"/>
      <c r="F303" s="108"/>
    </row>
    <row r="304" spans="1:6" x14ac:dyDescent="0.25">
      <c r="A304" s="240"/>
      <c r="B304" s="13"/>
      <c r="C304" s="13"/>
      <c r="D304" s="13"/>
      <c r="E304" s="269"/>
      <c r="F304" s="108"/>
    </row>
    <row r="305" spans="1:6" x14ac:dyDescent="0.25">
      <c r="A305" s="240"/>
      <c r="B305" s="13"/>
      <c r="C305" s="13"/>
      <c r="D305" s="13"/>
      <c r="E305" s="269"/>
      <c r="F305" s="108"/>
    </row>
    <row r="306" spans="1:6" x14ac:dyDescent="0.25">
      <c r="A306" s="240"/>
      <c r="B306" s="13"/>
      <c r="C306" s="13"/>
      <c r="D306" s="13"/>
      <c r="E306" s="269"/>
      <c r="F306" s="108"/>
    </row>
    <row r="307" spans="1:6" x14ac:dyDescent="0.25">
      <c r="A307" s="240"/>
      <c r="B307" s="13"/>
      <c r="C307" s="13"/>
      <c r="D307" s="13"/>
      <c r="E307" s="269"/>
      <c r="F307" s="108"/>
    </row>
    <row r="308" spans="1:6" x14ac:dyDescent="0.25">
      <c r="A308" s="240"/>
      <c r="B308" s="13"/>
      <c r="C308" s="13"/>
      <c r="D308" s="13"/>
      <c r="E308" s="269"/>
      <c r="F308" s="108"/>
    </row>
    <row r="309" spans="1:6" x14ac:dyDescent="0.25">
      <c r="A309" s="240"/>
      <c r="B309" s="13"/>
      <c r="C309" s="13"/>
      <c r="D309" s="13"/>
      <c r="E309" s="269"/>
      <c r="F309" s="108"/>
    </row>
    <row r="310" spans="1:6" x14ac:dyDescent="0.25">
      <c r="A310" s="240"/>
      <c r="B310" s="13"/>
      <c r="C310" s="13"/>
      <c r="D310" s="13"/>
      <c r="E310" s="269"/>
      <c r="F310" s="108"/>
    </row>
    <row r="311" spans="1:6" x14ac:dyDescent="0.25">
      <c r="A311" s="240"/>
      <c r="B311" s="13"/>
      <c r="C311" s="13"/>
      <c r="D311" s="13"/>
      <c r="E311" s="269"/>
      <c r="F311" s="108"/>
    </row>
    <row r="312" spans="1:6" x14ac:dyDescent="0.25">
      <c r="A312" s="240"/>
      <c r="B312" s="13"/>
      <c r="C312" s="13"/>
      <c r="D312" s="13"/>
      <c r="E312" s="269"/>
      <c r="F312" s="108"/>
    </row>
    <row r="313" spans="1:6" x14ac:dyDescent="0.25">
      <c r="A313" s="240"/>
      <c r="B313" s="13"/>
      <c r="C313" s="13"/>
      <c r="D313" s="13"/>
      <c r="E313" s="269"/>
      <c r="F313" s="108"/>
    </row>
    <row r="314" spans="1:6" x14ac:dyDescent="0.25">
      <c r="A314" s="240"/>
      <c r="B314" s="13"/>
      <c r="C314" s="13"/>
      <c r="D314" s="13"/>
      <c r="E314" s="269"/>
      <c r="F314" s="108"/>
    </row>
    <row r="315" spans="1:6" x14ac:dyDescent="0.25">
      <c r="A315" s="240"/>
      <c r="B315" s="13"/>
      <c r="C315" s="13"/>
      <c r="D315" s="13"/>
      <c r="E315" s="269"/>
      <c r="F315" s="108"/>
    </row>
    <row r="316" spans="1:6" x14ac:dyDescent="0.25">
      <c r="A316" s="240"/>
      <c r="B316" s="13"/>
      <c r="C316" s="13"/>
      <c r="D316" s="13"/>
      <c r="E316" s="269"/>
      <c r="F316" s="108"/>
    </row>
    <row r="317" spans="1:6" x14ac:dyDescent="0.25">
      <c r="A317" s="240"/>
      <c r="B317" s="13"/>
      <c r="C317" s="13"/>
      <c r="D317" s="13"/>
      <c r="E317" s="269"/>
      <c r="F317" s="108"/>
    </row>
    <row r="318" spans="1:6" x14ac:dyDescent="0.25">
      <c r="A318" s="240"/>
      <c r="B318" s="13"/>
      <c r="C318" s="13"/>
      <c r="D318" s="13"/>
      <c r="E318" s="269"/>
      <c r="F318" s="108"/>
    </row>
    <row r="319" spans="1:6" x14ac:dyDescent="0.25">
      <c r="A319" s="240"/>
      <c r="B319" s="13"/>
      <c r="C319" s="13"/>
      <c r="D319" s="13"/>
      <c r="E319" s="269"/>
      <c r="F319" s="108"/>
    </row>
    <row r="320" spans="1:6" x14ac:dyDescent="0.25">
      <c r="A320" s="240"/>
      <c r="B320" s="13"/>
      <c r="C320" s="13"/>
      <c r="D320" s="13"/>
      <c r="E320" s="269"/>
      <c r="F320" s="108"/>
    </row>
    <row r="321" spans="1:6" x14ac:dyDescent="0.25">
      <c r="A321" s="240"/>
      <c r="B321" s="13"/>
      <c r="C321" s="13"/>
      <c r="D321" s="13"/>
      <c r="E321" s="269"/>
      <c r="F321" s="108"/>
    </row>
    <row r="322" spans="1:6" x14ac:dyDescent="0.25">
      <c r="A322" s="240"/>
      <c r="B322" s="13"/>
      <c r="C322" s="13"/>
      <c r="D322" s="13"/>
      <c r="E322" s="269"/>
      <c r="F322" s="108"/>
    </row>
    <row r="323" spans="1:6" x14ac:dyDescent="0.25">
      <c r="A323" s="240"/>
      <c r="B323" s="13"/>
      <c r="C323" s="13"/>
      <c r="D323" s="13"/>
      <c r="E323" s="269"/>
      <c r="F323" s="108"/>
    </row>
    <row r="324" spans="1:6" x14ac:dyDescent="0.25">
      <c r="A324" s="240"/>
      <c r="B324" s="13"/>
      <c r="C324" s="13"/>
      <c r="D324" s="13"/>
      <c r="E324" s="269"/>
      <c r="F324" s="108"/>
    </row>
    <row r="325" spans="1:6" x14ac:dyDescent="0.25">
      <c r="A325" s="240"/>
      <c r="B325" s="13"/>
      <c r="C325" s="13"/>
      <c r="D325" s="13"/>
      <c r="E325" s="269"/>
      <c r="F325" s="108"/>
    </row>
    <row r="326" spans="1:6" x14ac:dyDescent="0.25">
      <c r="A326" s="240"/>
      <c r="B326" s="13"/>
      <c r="C326" s="13"/>
      <c r="D326" s="13"/>
      <c r="E326" s="269"/>
      <c r="F326" s="108"/>
    </row>
    <row r="327" spans="1:6" x14ac:dyDescent="0.25">
      <c r="A327" s="240"/>
      <c r="B327" s="13"/>
      <c r="C327" s="13"/>
      <c r="D327" s="13"/>
      <c r="E327" s="269"/>
      <c r="F327" s="108"/>
    </row>
    <row r="328" spans="1:6" x14ac:dyDescent="0.25">
      <c r="A328" s="240"/>
      <c r="B328" s="13"/>
      <c r="C328" s="13"/>
      <c r="D328" s="13"/>
      <c r="E328" s="269"/>
      <c r="F328" s="108"/>
    </row>
    <row r="329" spans="1:6" x14ac:dyDescent="0.25">
      <c r="A329" s="240"/>
      <c r="B329" s="13"/>
      <c r="C329" s="13"/>
      <c r="D329" s="13"/>
      <c r="E329" s="269"/>
      <c r="F329" s="108"/>
    </row>
    <row r="330" spans="1:6" x14ac:dyDescent="0.25">
      <c r="A330" s="240"/>
      <c r="B330" s="13"/>
      <c r="C330" s="13"/>
      <c r="D330" s="13"/>
      <c r="E330" s="269"/>
      <c r="F330" s="108"/>
    </row>
    <row r="331" spans="1:6" x14ac:dyDescent="0.25">
      <c r="A331" s="240"/>
      <c r="B331" s="13"/>
      <c r="C331" s="13"/>
      <c r="D331" s="13"/>
      <c r="E331" s="269"/>
      <c r="F331" s="108"/>
    </row>
    <row r="332" spans="1:6" x14ac:dyDescent="0.25">
      <c r="A332" s="240"/>
      <c r="B332" s="13"/>
      <c r="C332" s="13"/>
      <c r="D332" s="13"/>
      <c r="E332" s="269"/>
      <c r="F332" s="108"/>
    </row>
    <row r="333" spans="1:6" x14ac:dyDescent="0.25">
      <c r="A333" s="240"/>
      <c r="B333" s="13"/>
      <c r="C333" s="13"/>
      <c r="D333" s="13"/>
      <c r="E333" s="269"/>
      <c r="F333" s="108"/>
    </row>
    <row r="334" spans="1:6" x14ac:dyDescent="0.25">
      <c r="A334" s="240"/>
      <c r="B334" s="13"/>
      <c r="C334" s="13"/>
      <c r="D334" s="13"/>
      <c r="E334" s="269"/>
      <c r="F334" s="108"/>
    </row>
    <row r="335" spans="1:6" x14ac:dyDescent="0.25">
      <c r="A335" s="240"/>
      <c r="B335" s="13"/>
      <c r="C335" s="13"/>
      <c r="D335" s="13"/>
      <c r="E335" s="269"/>
      <c r="F335" s="108"/>
    </row>
    <row r="336" spans="1:6" x14ac:dyDescent="0.25">
      <c r="A336" s="240"/>
      <c r="B336" s="13"/>
      <c r="C336" s="13"/>
      <c r="D336" s="13"/>
      <c r="E336" s="269"/>
      <c r="F336" s="108"/>
    </row>
    <row r="337" spans="1:6" x14ac:dyDescent="0.25">
      <c r="A337" s="240"/>
      <c r="B337" s="13"/>
      <c r="C337" s="13"/>
      <c r="D337" s="13"/>
      <c r="E337" s="269"/>
      <c r="F337" s="108"/>
    </row>
    <row r="338" spans="1:6" x14ac:dyDescent="0.25">
      <c r="A338" s="240"/>
      <c r="B338" s="13"/>
      <c r="C338" s="13"/>
      <c r="D338" s="13"/>
      <c r="E338" s="269"/>
      <c r="F338" s="108"/>
    </row>
    <row r="339" spans="1:6" x14ac:dyDescent="0.25">
      <c r="A339" s="240"/>
      <c r="B339" s="13"/>
      <c r="C339" s="13"/>
      <c r="D339" s="13"/>
      <c r="E339" s="269"/>
      <c r="F339" s="108"/>
    </row>
    <row r="340" spans="1:6" x14ac:dyDescent="0.25">
      <c r="A340" s="240"/>
      <c r="B340" s="13"/>
      <c r="C340" s="13"/>
      <c r="D340" s="13"/>
      <c r="E340" s="269"/>
      <c r="F340" s="108"/>
    </row>
    <row r="341" spans="1:6" x14ac:dyDescent="0.25">
      <c r="A341" s="240"/>
      <c r="B341" s="13"/>
      <c r="C341" s="13"/>
      <c r="D341" s="13"/>
      <c r="E341" s="269"/>
      <c r="F341" s="108"/>
    </row>
    <row r="342" spans="1:6" x14ac:dyDescent="0.25">
      <c r="A342" s="240"/>
      <c r="B342" s="13"/>
      <c r="C342" s="13"/>
      <c r="D342" s="13"/>
      <c r="E342" s="269"/>
      <c r="F342" s="108"/>
    </row>
    <row r="343" spans="1:6" x14ac:dyDescent="0.25">
      <c r="A343" s="240"/>
      <c r="B343" s="13"/>
      <c r="C343" s="13"/>
      <c r="D343" s="13"/>
      <c r="E343" s="269"/>
      <c r="F343" s="108"/>
    </row>
    <row r="344" spans="1:6" x14ac:dyDescent="0.25">
      <c r="A344" s="240"/>
      <c r="B344" s="13"/>
      <c r="C344" s="13"/>
      <c r="D344" s="13"/>
      <c r="E344" s="269"/>
      <c r="F344" s="108"/>
    </row>
    <row r="345" spans="1:6" x14ac:dyDescent="0.25">
      <c r="A345" s="240"/>
      <c r="B345" s="13"/>
      <c r="C345" s="13"/>
      <c r="D345" s="13"/>
      <c r="E345" s="269"/>
      <c r="F345" s="108"/>
    </row>
    <row r="346" spans="1:6" x14ac:dyDescent="0.25">
      <c r="A346" s="240"/>
      <c r="B346" s="13"/>
      <c r="C346" s="13"/>
      <c r="D346" s="13"/>
      <c r="E346" s="269"/>
      <c r="F346" s="108"/>
    </row>
    <row r="347" spans="1:6" x14ac:dyDescent="0.25">
      <c r="A347" s="240"/>
      <c r="B347" s="13"/>
      <c r="C347" s="13"/>
      <c r="D347" s="13"/>
      <c r="E347" s="269"/>
      <c r="F347" s="108"/>
    </row>
    <row r="348" spans="1:6" x14ac:dyDescent="0.25">
      <c r="A348" s="240"/>
      <c r="B348" s="13"/>
      <c r="C348" s="13"/>
      <c r="D348" s="13"/>
      <c r="E348" s="269"/>
      <c r="F348" s="108"/>
    </row>
    <row r="349" spans="1:6" x14ac:dyDescent="0.25">
      <c r="A349" s="240"/>
      <c r="B349" s="13"/>
      <c r="C349" s="13"/>
      <c r="D349" s="13"/>
      <c r="E349" s="269"/>
      <c r="F349" s="108"/>
    </row>
    <row r="350" spans="1:6" x14ac:dyDescent="0.25">
      <c r="A350" s="240"/>
      <c r="B350" s="13"/>
      <c r="C350" s="13"/>
      <c r="D350" s="13"/>
      <c r="E350" s="269"/>
      <c r="F350" s="108"/>
    </row>
    <row r="351" spans="1:6" x14ac:dyDescent="0.25">
      <c r="A351" s="240"/>
      <c r="B351" s="13"/>
      <c r="C351" s="13"/>
      <c r="D351" s="13"/>
      <c r="E351" s="269"/>
      <c r="F351" s="108"/>
    </row>
    <row r="352" spans="1:6" x14ac:dyDescent="0.25">
      <c r="A352" s="240"/>
      <c r="B352" s="13"/>
      <c r="C352" s="13"/>
      <c r="D352" s="13"/>
      <c r="E352" s="269"/>
      <c r="F352" s="108"/>
    </row>
    <row r="353" spans="1:6" x14ac:dyDescent="0.25">
      <c r="A353" s="240"/>
      <c r="B353" s="13"/>
      <c r="C353" s="13"/>
      <c r="D353" s="13"/>
      <c r="E353" s="269"/>
      <c r="F353" s="108"/>
    </row>
    <row r="354" spans="1:6" x14ac:dyDescent="0.25">
      <c r="A354" s="240"/>
      <c r="B354" s="13"/>
      <c r="C354" s="13"/>
      <c r="D354" s="13"/>
      <c r="E354" s="269"/>
      <c r="F354" s="108"/>
    </row>
    <row r="355" spans="1:6" x14ac:dyDescent="0.25">
      <c r="A355" s="240"/>
      <c r="B355" s="13"/>
      <c r="C355" s="13"/>
      <c r="D355" s="13"/>
      <c r="E355" s="269"/>
      <c r="F355" s="108"/>
    </row>
    <row r="356" spans="1:6" x14ac:dyDescent="0.25">
      <c r="A356" s="240"/>
      <c r="B356" s="13"/>
      <c r="C356" s="13"/>
      <c r="D356" s="13"/>
      <c r="E356" s="269"/>
      <c r="F356" s="108"/>
    </row>
    <row r="357" spans="1:6" x14ac:dyDescent="0.25">
      <c r="A357" s="240"/>
      <c r="B357" s="13"/>
      <c r="C357" s="13"/>
      <c r="D357" s="13"/>
      <c r="E357" s="269"/>
      <c r="F357" s="108"/>
    </row>
    <row r="358" spans="1:6" x14ac:dyDescent="0.25">
      <c r="A358" s="240"/>
      <c r="B358" s="13"/>
      <c r="C358" s="13"/>
      <c r="D358" s="13"/>
      <c r="E358" s="269"/>
      <c r="F358" s="108"/>
    </row>
    <row r="359" spans="1:6" x14ac:dyDescent="0.25">
      <c r="A359" s="240"/>
      <c r="B359" s="13"/>
      <c r="C359" s="13"/>
      <c r="D359" s="13"/>
      <c r="E359" s="269"/>
      <c r="F359" s="108"/>
    </row>
    <row r="360" spans="1:6" x14ac:dyDescent="0.25">
      <c r="A360" s="240"/>
      <c r="B360" s="13"/>
      <c r="C360" s="13"/>
      <c r="D360" s="13"/>
      <c r="E360" s="269"/>
      <c r="F360" s="108"/>
    </row>
    <row r="361" spans="1:6" x14ac:dyDescent="0.25">
      <c r="A361" s="240"/>
      <c r="B361" s="13"/>
      <c r="C361" s="13"/>
      <c r="D361" s="13"/>
      <c r="E361" s="269"/>
      <c r="F361" s="108"/>
    </row>
    <row r="362" spans="1:6" x14ac:dyDescent="0.25">
      <c r="A362" s="240"/>
      <c r="B362" s="13"/>
      <c r="C362" s="13"/>
      <c r="D362" s="13"/>
      <c r="E362" s="269"/>
      <c r="F362" s="108"/>
    </row>
    <row r="363" spans="1:6" x14ac:dyDescent="0.25">
      <c r="A363" s="240"/>
      <c r="B363" s="13"/>
      <c r="C363" s="13"/>
      <c r="D363" s="13"/>
      <c r="E363" s="269"/>
      <c r="F363" s="108"/>
    </row>
    <row r="364" spans="1:6" x14ac:dyDescent="0.25">
      <c r="A364" s="240"/>
      <c r="B364" s="13"/>
      <c r="C364" s="13"/>
      <c r="D364" s="13"/>
      <c r="E364" s="269"/>
      <c r="F364" s="108"/>
    </row>
    <row r="365" spans="1:6" x14ac:dyDescent="0.25">
      <c r="A365" s="240"/>
      <c r="B365" s="13"/>
      <c r="C365" s="13"/>
      <c r="D365" s="13"/>
      <c r="E365" s="269"/>
      <c r="F365" s="108"/>
    </row>
    <row r="366" spans="1:6" x14ac:dyDescent="0.25">
      <c r="A366" s="240"/>
      <c r="B366" s="13"/>
      <c r="C366" s="13"/>
      <c r="D366" s="13"/>
      <c r="E366" s="269"/>
      <c r="F366" s="108"/>
    </row>
    <row r="367" spans="1:6" x14ac:dyDescent="0.25">
      <c r="A367" s="240"/>
      <c r="B367" s="13"/>
      <c r="C367" s="13"/>
      <c r="D367" s="13"/>
      <c r="E367" s="269"/>
      <c r="F367" s="108"/>
    </row>
    <row r="368" spans="1:6" x14ac:dyDescent="0.25">
      <c r="A368" s="240"/>
      <c r="B368" s="13"/>
      <c r="C368" s="13"/>
      <c r="D368" s="13"/>
      <c r="E368" s="269"/>
      <c r="F368" s="108"/>
    </row>
    <row r="369" spans="1:6" x14ac:dyDescent="0.25">
      <c r="A369" s="240"/>
      <c r="B369" s="13"/>
      <c r="C369" s="13"/>
      <c r="D369" s="13"/>
      <c r="E369" s="269"/>
      <c r="F369" s="108"/>
    </row>
    <row r="370" spans="1:6" x14ac:dyDescent="0.25">
      <c r="A370" s="240"/>
      <c r="B370" s="13"/>
      <c r="C370" s="13"/>
      <c r="D370" s="13"/>
      <c r="E370" s="269"/>
      <c r="F370" s="108"/>
    </row>
    <row r="371" spans="1:6" x14ac:dyDescent="0.25">
      <c r="A371" s="240"/>
      <c r="B371" s="13"/>
      <c r="C371" s="13"/>
      <c r="D371" s="13"/>
      <c r="E371" s="269"/>
      <c r="F371" s="108"/>
    </row>
    <row r="372" spans="1:6" x14ac:dyDescent="0.25">
      <c r="A372" s="240"/>
      <c r="B372" s="13"/>
      <c r="C372" s="13"/>
      <c r="D372" s="13"/>
      <c r="E372" s="269"/>
      <c r="F372" s="108"/>
    </row>
    <row r="373" spans="1:6" x14ac:dyDescent="0.25">
      <c r="A373" s="240"/>
      <c r="B373" s="13"/>
      <c r="C373" s="13"/>
      <c r="D373" s="13"/>
      <c r="E373" s="269"/>
      <c r="F373" s="108"/>
    </row>
    <row r="374" spans="1:6" x14ac:dyDescent="0.25">
      <c r="A374" s="240"/>
      <c r="B374" s="13"/>
      <c r="C374" s="13"/>
      <c r="D374" s="13"/>
      <c r="E374" s="269"/>
      <c r="F374" s="108"/>
    </row>
    <row r="375" spans="1:6" x14ac:dyDescent="0.25">
      <c r="A375" s="240"/>
      <c r="B375" s="13"/>
      <c r="C375" s="13"/>
      <c r="D375" s="13"/>
      <c r="E375" s="269"/>
      <c r="F375" s="108"/>
    </row>
    <row r="376" spans="1:6" x14ac:dyDescent="0.25">
      <c r="A376" s="240"/>
      <c r="B376" s="13"/>
      <c r="C376" s="13"/>
      <c r="D376" s="13"/>
      <c r="E376" s="269"/>
      <c r="F376" s="108"/>
    </row>
    <row r="377" spans="1:6" x14ac:dyDescent="0.25">
      <c r="A377" s="240"/>
      <c r="B377" s="13"/>
      <c r="C377" s="13"/>
      <c r="D377" s="13"/>
      <c r="E377" s="269"/>
      <c r="F377" s="108"/>
    </row>
    <row r="378" spans="1:6" x14ac:dyDescent="0.25">
      <c r="A378" s="240"/>
      <c r="B378" s="13"/>
      <c r="C378" s="13"/>
      <c r="D378" s="13"/>
      <c r="E378" s="269"/>
      <c r="F378" s="108"/>
    </row>
    <row r="379" spans="1:6" x14ac:dyDescent="0.25">
      <c r="A379" s="240"/>
      <c r="B379" s="13"/>
      <c r="C379" s="13"/>
      <c r="D379" s="13"/>
      <c r="E379" s="269"/>
      <c r="F379" s="108"/>
    </row>
    <row r="380" spans="1:6" x14ac:dyDescent="0.25">
      <c r="A380" s="240"/>
      <c r="B380" s="13"/>
      <c r="C380" s="13"/>
      <c r="D380" s="13"/>
      <c r="E380" s="269"/>
      <c r="F380" s="108"/>
    </row>
    <row r="381" spans="1:6" x14ac:dyDescent="0.25">
      <c r="A381" s="240"/>
      <c r="B381" s="13"/>
      <c r="C381" s="13"/>
      <c r="D381" s="13"/>
      <c r="E381" s="269"/>
      <c r="F381" s="108"/>
    </row>
    <row r="382" spans="1:6" x14ac:dyDescent="0.25">
      <c r="A382" s="240"/>
      <c r="B382" s="13"/>
      <c r="C382" s="13"/>
      <c r="D382" s="13"/>
      <c r="E382" s="269"/>
      <c r="F382" s="108"/>
    </row>
    <row r="383" spans="1:6" x14ac:dyDescent="0.25">
      <c r="A383" s="240"/>
      <c r="B383" s="13"/>
      <c r="C383" s="13"/>
      <c r="D383" s="13"/>
      <c r="E383" s="269"/>
      <c r="F383" s="108"/>
    </row>
    <row r="384" spans="1:6" x14ac:dyDescent="0.25">
      <c r="A384" s="240"/>
      <c r="B384" s="13"/>
      <c r="C384" s="13"/>
      <c r="D384" s="13"/>
      <c r="E384" s="269"/>
      <c r="F384" s="108"/>
    </row>
    <row r="385" spans="1:6" x14ac:dyDescent="0.25">
      <c r="A385" s="240"/>
      <c r="B385" s="13"/>
      <c r="C385" s="13"/>
      <c r="D385" s="13"/>
      <c r="E385" s="269"/>
      <c r="F385" s="108"/>
    </row>
    <row r="386" spans="1:6" x14ac:dyDescent="0.25">
      <c r="A386" s="240"/>
      <c r="B386" s="13"/>
      <c r="C386" s="13"/>
      <c r="D386" s="13"/>
      <c r="E386" s="269"/>
      <c r="F386" s="108"/>
    </row>
    <row r="387" spans="1:6" x14ac:dyDescent="0.25">
      <c r="A387" s="240"/>
      <c r="B387" s="13"/>
      <c r="C387" s="13"/>
      <c r="D387" s="13"/>
      <c r="E387" s="269"/>
      <c r="F387" s="108"/>
    </row>
    <row r="388" spans="1:6" x14ac:dyDescent="0.25">
      <c r="A388" s="240"/>
      <c r="B388" s="13"/>
      <c r="C388" s="13"/>
      <c r="D388" s="13"/>
      <c r="E388" s="269"/>
      <c r="F388" s="108"/>
    </row>
    <row r="389" spans="1:6" x14ac:dyDescent="0.25">
      <c r="A389" s="240"/>
      <c r="B389" s="13"/>
      <c r="C389" s="13"/>
      <c r="D389" s="13"/>
      <c r="E389" s="269"/>
      <c r="F389" s="108"/>
    </row>
    <row r="390" spans="1:6" x14ac:dyDescent="0.25">
      <c r="A390" s="240"/>
      <c r="B390" s="13"/>
      <c r="C390" s="13"/>
      <c r="D390" s="13"/>
      <c r="E390" s="269"/>
      <c r="F390" s="108"/>
    </row>
    <row r="391" spans="1:6" x14ac:dyDescent="0.25">
      <c r="A391" s="240"/>
      <c r="B391" s="13"/>
      <c r="C391" s="13"/>
      <c r="D391" s="13"/>
      <c r="E391" s="269"/>
      <c r="F391" s="108"/>
    </row>
    <row r="392" spans="1:6" x14ac:dyDescent="0.25">
      <c r="A392" s="240"/>
      <c r="B392" s="13"/>
      <c r="C392" s="13"/>
      <c r="D392" s="13"/>
      <c r="E392" s="269"/>
      <c r="F392" s="108"/>
    </row>
    <row r="393" spans="1:6" x14ac:dyDescent="0.25">
      <c r="A393" s="240"/>
      <c r="B393" s="13"/>
      <c r="C393" s="13"/>
      <c r="D393" s="13"/>
      <c r="E393" s="269"/>
      <c r="F393" s="108"/>
    </row>
    <row r="394" spans="1:6" x14ac:dyDescent="0.25">
      <c r="A394" s="240"/>
      <c r="B394" s="13"/>
      <c r="C394" s="13"/>
      <c r="D394" s="13"/>
      <c r="E394" s="269"/>
      <c r="F394" s="108"/>
    </row>
    <row r="395" spans="1:6" x14ac:dyDescent="0.25">
      <c r="A395" s="240"/>
      <c r="B395" s="13"/>
      <c r="C395" s="13"/>
      <c r="D395" s="13"/>
      <c r="E395" s="269"/>
      <c r="F395" s="108"/>
    </row>
    <row r="396" spans="1:6" x14ac:dyDescent="0.25">
      <c r="A396" s="240"/>
      <c r="B396" s="13"/>
      <c r="C396" s="13"/>
      <c r="D396" s="13"/>
      <c r="E396" s="269"/>
      <c r="F396" s="108"/>
    </row>
    <row r="397" spans="1:6" x14ac:dyDescent="0.25">
      <c r="A397" s="240"/>
      <c r="B397" s="13"/>
      <c r="C397" s="13"/>
      <c r="D397" s="13"/>
      <c r="E397" s="269"/>
      <c r="F397" s="108"/>
    </row>
    <row r="398" spans="1:6" x14ac:dyDescent="0.25">
      <c r="A398" s="240"/>
      <c r="B398" s="13"/>
      <c r="C398" s="13"/>
      <c r="D398" s="13"/>
      <c r="E398" s="269"/>
      <c r="F398" s="108"/>
    </row>
    <row r="399" spans="1:6" x14ac:dyDescent="0.25">
      <c r="A399" s="240"/>
      <c r="B399" s="13"/>
      <c r="C399" s="13"/>
      <c r="D399" s="13"/>
      <c r="E399" s="269"/>
      <c r="F399" s="108"/>
    </row>
    <row r="400" spans="1:6" x14ac:dyDescent="0.25">
      <c r="A400" s="240"/>
      <c r="B400" s="13"/>
      <c r="C400" s="13"/>
      <c r="D400" s="13"/>
      <c r="E400" s="269"/>
      <c r="F400" s="108"/>
    </row>
    <row r="401" spans="1:6" x14ac:dyDescent="0.25">
      <c r="A401" s="240"/>
      <c r="B401" s="13"/>
      <c r="C401" s="13"/>
      <c r="D401" s="13"/>
      <c r="E401" s="269"/>
      <c r="F401" s="108"/>
    </row>
    <row r="402" spans="1:6" x14ac:dyDescent="0.25">
      <c r="A402" s="240"/>
      <c r="B402" s="13"/>
      <c r="C402" s="13"/>
      <c r="D402" s="13"/>
      <c r="E402" s="269"/>
      <c r="F402" s="108"/>
    </row>
    <row r="403" spans="1:6" x14ac:dyDescent="0.25">
      <c r="A403" s="240"/>
      <c r="B403" s="13"/>
      <c r="C403" s="13"/>
      <c r="D403" s="13"/>
      <c r="E403" s="269"/>
      <c r="F403" s="108"/>
    </row>
    <row r="404" spans="1:6" x14ac:dyDescent="0.25">
      <c r="A404" s="240"/>
      <c r="B404" s="13"/>
      <c r="C404" s="13"/>
      <c r="D404" s="13"/>
      <c r="E404" s="269"/>
      <c r="F404" s="108"/>
    </row>
    <row r="405" spans="1:6" x14ac:dyDescent="0.25">
      <c r="A405" s="240"/>
      <c r="B405" s="13"/>
      <c r="C405" s="13"/>
      <c r="D405" s="13"/>
      <c r="E405" s="269"/>
      <c r="F405" s="108"/>
    </row>
    <row r="406" spans="1:6" x14ac:dyDescent="0.25">
      <c r="A406" s="240"/>
      <c r="B406" s="13"/>
      <c r="C406" s="13"/>
      <c r="D406" s="13"/>
      <c r="E406" s="269"/>
      <c r="F406" s="108"/>
    </row>
    <row r="407" spans="1:6" x14ac:dyDescent="0.25">
      <c r="A407" s="240"/>
      <c r="B407" s="13"/>
      <c r="C407" s="13"/>
      <c r="D407" s="13"/>
      <c r="E407" s="269"/>
      <c r="F407" s="108"/>
    </row>
    <row r="408" spans="1:6" x14ac:dyDescent="0.25">
      <c r="A408" s="240"/>
      <c r="B408" s="13"/>
      <c r="C408" s="13"/>
      <c r="D408" s="13"/>
      <c r="E408" s="269"/>
      <c r="F408" s="108"/>
    </row>
    <row r="409" spans="1:6" x14ac:dyDescent="0.25">
      <c r="A409" s="240"/>
      <c r="B409" s="13"/>
      <c r="C409" s="13"/>
      <c r="D409" s="13"/>
      <c r="E409" s="269"/>
      <c r="F409" s="108"/>
    </row>
    <row r="410" spans="1:6" x14ac:dyDescent="0.25">
      <c r="A410" s="240"/>
      <c r="B410" s="13"/>
      <c r="C410" s="13"/>
      <c r="D410" s="13"/>
      <c r="E410" s="269"/>
      <c r="F410" s="108"/>
    </row>
    <row r="411" spans="1:6" x14ac:dyDescent="0.25">
      <c r="A411" s="240"/>
      <c r="B411" s="13"/>
      <c r="C411" s="13"/>
      <c r="D411" s="13"/>
      <c r="E411" s="269"/>
      <c r="F411" s="108"/>
    </row>
    <row r="412" spans="1:6" x14ac:dyDescent="0.25">
      <c r="A412" s="240"/>
      <c r="B412" s="13"/>
      <c r="C412" s="13"/>
      <c r="D412" s="13"/>
      <c r="E412" s="269"/>
      <c r="F412" s="108"/>
    </row>
    <row r="413" spans="1:6" x14ac:dyDescent="0.25">
      <c r="A413" s="240"/>
      <c r="B413" s="13"/>
      <c r="C413" s="13"/>
      <c r="D413" s="13"/>
      <c r="E413" s="269"/>
      <c r="F413" s="108"/>
    </row>
    <row r="414" spans="1:6" x14ac:dyDescent="0.25">
      <c r="A414" s="240"/>
      <c r="B414" s="13"/>
      <c r="C414" s="13"/>
      <c r="D414" s="13"/>
      <c r="E414" s="269"/>
      <c r="F414" s="108"/>
    </row>
    <row r="415" spans="1:6" x14ac:dyDescent="0.25">
      <c r="A415" s="240"/>
      <c r="B415" s="13"/>
      <c r="C415" s="13"/>
      <c r="D415" s="13"/>
      <c r="E415" s="269"/>
      <c r="F415" s="108"/>
    </row>
    <row r="416" spans="1:6" x14ac:dyDescent="0.25">
      <c r="A416" s="240"/>
      <c r="B416" s="13"/>
      <c r="C416" s="13"/>
      <c r="D416" s="13"/>
      <c r="E416" s="269"/>
      <c r="F416" s="108"/>
    </row>
    <row r="417" spans="1:6" x14ac:dyDescent="0.25">
      <c r="A417" s="240"/>
      <c r="B417" s="13"/>
      <c r="C417" s="13"/>
      <c r="D417" s="13"/>
      <c r="E417" s="269"/>
      <c r="F417" s="108"/>
    </row>
    <row r="418" spans="1:6" x14ac:dyDescent="0.25">
      <c r="A418" s="240"/>
      <c r="B418" s="13"/>
      <c r="C418" s="13"/>
      <c r="D418" s="13"/>
      <c r="E418" s="269"/>
      <c r="F418" s="108"/>
    </row>
    <row r="419" spans="1:6" x14ac:dyDescent="0.25">
      <c r="A419" s="240"/>
      <c r="B419" s="13"/>
      <c r="C419" s="13"/>
      <c r="D419" s="13"/>
      <c r="E419" s="269"/>
      <c r="F419" s="108"/>
    </row>
    <row r="420" spans="1:6" x14ac:dyDescent="0.25">
      <c r="A420" s="240"/>
      <c r="B420" s="13"/>
      <c r="C420" s="13"/>
      <c r="D420" s="13"/>
      <c r="E420" s="269"/>
      <c r="F420" s="108"/>
    </row>
    <row r="421" spans="1:6" x14ac:dyDescent="0.25">
      <c r="A421" s="240"/>
      <c r="B421" s="13"/>
      <c r="C421" s="13"/>
      <c r="D421" s="13"/>
      <c r="E421" s="269"/>
      <c r="F421" s="108"/>
    </row>
    <row r="422" spans="1:6" x14ac:dyDescent="0.25">
      <c r="A422" s="240"/>
      <c r="B422" s="13"/>
      <c r="C422" s="13"/>
      <c r="D422" s="13"/>
      <c r="E422" s="269"/>
      <c r="F422" s="108"/>
    </row>
    <row r="423" spans="1:6" x14ac:dyDescent="0.25">
      <c r="A423" s="240"/>
      <c r="B423" s="13"/>
      <c r="C423" s="13"/>
      <c r="D423" s="13"/>
      <c r="E423" s="269"/>
      <c r="F423" s="108"/>
    </row>
    <row r="424" spans="1:6" x14ac:dyDescent="0.25">
      <c r="A424" s="240"/>
      <c r="B424" s="13"/>
      <c r="C424" s="13"/>
      <c r="D424" s="13"/>
      <c r="E424" s="269"/>
      <c r="F424" s="108"/>
    </row>
    <row r="425" spans="1:6" x14ac:dyDescent="0.25">
      <c r="A425" s="240"/>
      <c r="B425" s="13"/>
      <c r="C425" s="13"/>
      <c r="D425" s="13"/>
      <c r="E425" s="269"/>
      <c r="F425" s="108"/>
    </row>
    <row r="426" spans="1:6" x14ac:dyDescent="0.25">
      <c r="E426" s="269"/>
    </row>
    <row r="427" spans="1:6" x14ac:dyDescent="0.25">
      <c r="E427" s="269"/>
    </row>
    <row r="428" spans="1:6" x14ac:dyDescent="0.25">
      <c r="E428" s="269"/>
    </row>
    <row r="429" spans="1:6" x14ac:dyDescent="0.25">
      <c r="E429" s="269"/>
    </row>
    <row r="430" spans="1:6" x14ac:dyDescent="0.25">
      <c r="E430" s="269"/>
    </row>
    <row r="431" spans="1:6" x14ac:dyDescent="0.25">
      <c r="E431" s="269"/>
    </row>
    <row r="432" spans="1:6" x14ac:dyDescent="0.25">
      <c r="E432" s="269"/>
    </row>
    <row r="433" spans="5:5" x14ac:dyDescent="0.25">
      <c r="E433" s="269"/>
    </row>
    <row r="434" spans="5:5" x14ac:dyDescent="0.25">
      <c r="E434" s="269"/>
    </row>
    <row r="435" spans="5:5" x14ac:dyDescent="0.25">
      <c r="E435" s="269"/>
    </row>
    <row r="436" spans="5:5" x14ac:dyDescent="0.25">
      <c r="E436" s="269"/>
    </row>
    <row r="437" spans="5:5" x14ac:dyDescent="0.25">
      <c r="E437" s="269"/>
    </row>
    <row r="438" spans="5:5" x14ac:dyDescent="0.25">
      <c r="E438" s="269"/>
    </row>
    <row r="439" spans="5:5" x14ac:dyDescent="0.25">
      <c r="E439" s="269"/>
    </row>
    <row r="440" spans="5:5" x14ac:dyDescent="0.25">
      <c r="E440" s="269"/>
    </row>
    <row r="441" spans="5:5" x14ac:dyDescent="0.25">
      <c r="E441" s="269"/>
    </row>
    <row r="442" spans="5:5" x14ac:dyDescent="0.25">
      <c r="E442" s="269"/>
    </row>
    <row r="443" spans="5:5" x14ac:dyDescent="0.25">
      <c r="E443" s="269"/>
    </row>
    <row r="444" spans="5:5" x14ac:dyDescent="0.25">
      <c r="E444" s="269"/>
    </row>
    <row r="445" spans="5:5" x14ac:dyDescent="0.25">
      <c r="E445" s="269"/>
    </row>
    <row r="446" spans="5:5" x14ac:dyDescent="0.25">
      <c r="E446" s="269"/>
    </row>
    <row r="447" spans="5:5" x14ac:dyDescent="0.25">
      <c r="E447" s="269"/>
    </row>
    <row r="448" spans="5:5" x14ac:dyDescent="0.25">
      <c r="E448" s="269"/>
    </row>
    <row r="449" spans="5:5" x14ac:dyDescent="0.25">
      <c r="E449" s="269"/>
    </row>
    <row r="450" spans="5:5" x14ac:dyDescent="0.25">
      <c r="E450" s="269"/>
    </row>
    <row r="451" spans="5:5" x14ac:dyDescent="0.25">
      <c r="E451" s="269"/>
    </row>
    <row r="452" spans="5:5" x14ac:dyDescent="0.25">
      <c r="E452" s="269"/>
    </row>
    <row r="453" spans="5:5" x14ac:dyDescent="0.25">
      <c r="E453" s="269"/>
    </row>
    <row r="454" spans="5:5" x14ac:dyDescent="0.25">
      <c r="E454" s="269"/>
    </row>
    <row r="455" spans="5:5" x14ac:dyDescent="0.25">
      <c r="E455" s="269"/>
    </row>
    <row r="456" spans="5:5" x14ac:dyDescent="0.25">
      <c r="E456" s="269"/>
    </row>
    <row r="457" spans="5:5" x14ac:dyDescent="0.25">
      <c r="E457" s="269"/>
    </row>
    <row r="458" spans="5:5" x14ac:dyDescent="0.25">
      <c r="E458" s="269"/>
    </row>
    <row r="459" spans="5:5" x14ac:dyDescent="0.25">
      <c r="E459" s="269"/>
    </row>
    <row r="460" spans="5:5" x14ac:dyDescent="0.25">
      <c r="E460" s="269"/>
    </row>
    <row r="461" spans="5:5" x14ac:dyDescent="0.25">
      <c r="E461" s="269"/>
    </row>
    <row r="462" spans="5:5" x14ac:dyDescent="0.25">
      <c r="E462" s="269"/>
    </row>
    <row r="463" spans="5:5" x14ac:dyDescent="0.25">
      <c r="E463" s="269"/>
    </row>
    <row r="464" spans="5:5" x14ac:dyDescent="0.25">
      <c r="E464" s="269"/>
    </row>
    <row r="465" spans="5:5" x14ac:dyDescent="0.25">
      <c r="E465" s="269"/>
    </row>
    <row r="466" spans="5:5" x14ac:dyDescent="0.25">
      <c r="E466" s="269"/>
    </row>
    <row r="467" spans="5:5" x14ac:dyDescent="0.25">
      <c r="E467" s="269"/>
    </row>
    <row r="468" spans="5:5" x14ac:dyDescent="0.25">
      <c r="E468" s="269"/>
    </row>
    <row r="469" spans="5:5" x14ac:dyDescent="0.25">
      <c r="E469" s="269"/>
    </row>
    <row r="470" spans="5:5" x14ac:dyDescent="0.25">
      <c r="E470" s="269"/>
    </row>
    <row r="471" spans="5:5" x14ac:dyDescent="0.25">
      <c r="E471" s="269"/>
    </row>
    <row r="472" spans="5:5" x14ac:dyDescent="0.25">
      <c r="E472" s="269"/>
    </row>
    <row r="473" spans="5:5" x14ac:dyDescent="0.25">
      <c r="E473" s="269"/>
    </row>
    <row r="474" spans="5:5" x14ac:dyDescent="0.25">
      <c r="E474" s="269"/>
    </row>
    <row r="475" spans="5:5" x14ac:dyDescent="0.25">
      <c r="E475" s="269"/>
    </row>
    <row r="476" spans="5:5" x14ac:dyDescent="0.25">
      <c r="E476" s="269"/>
    </row>
    <row r="477" spans="5:5" x14ac:dyDescent="0.25">
      <c r="E477" s="269"/>
    </row>
    <row r="478" spans="5:5" x14ac:dyDescent="0.25">
      <c r="E478" s="269"/>
    </row>
    <row r="479" spans="5:5" x14ac:dyDescent="0.25">
      <c r="E479" s="269"/>
    </row>
    <row r="480" spans="5:5" x14ac:dyDescent="0.25">
      <c r="E480" s="269"/>
    </row>
    <row r="481" spans="5:5" x14ac:dyDescent="0.25">
      <c r="E481" s="269"/>
    </row>
    <row r="482" spans="5:5" x14ac:dyDescent="0.25">
      <c r="E482" s="269"/>
    </row>
    <row r="483" spans="5:5" x14ac:dyDescent="0.25">
      <c r="E483" s="269"/>
    </row>
    <row r="484" spans="5:5" x14ac:dyDescent="0.25">
      <c r="E484" s="269"/>
    </row>
    <row r="485" spans="5:5" x14ac:dyDescent="0.25">
      <c r="E485" s="269"/>
    </row>
    <row r="486" spans="5:5" x14ac:dyDescent="0.25">
      <c r="E486" s="269"/>
    </row>
    <row r="487" spans="5:5" x14ac:dyDescent="0.25">
      <c r="E487" s="269"/>
    </row>
    <row r="488" spans="5:5" x14ac:dyDescent="0.25">
      <c r="E488" s="269"/>
    </row>
    <row r="489" spans="5:5" x14ac:dyDescent="0.25">
      <c r="E489" s="269"/>
    </row>
    <row r="490" spans="5:5" x14ac:dyDescent="0.25">
      <c r="E490" s="269"/>
    </row>
    <row r="491" spans="5:5" x14ac:dyDescent="0.25">
      <c r="E491" s="269"/>
    </row>
    <row r="492" spans="5:5" x14ac:dyDescent="0.25">
      <c r="E492" s="269"/>
    </row>
    <row r="493" spans="5:5" x14ac:dyDescent="0.25">
      <c r="E493" s="269"/>
    </row>
    <row r="494" spans="5:5" x14ac:dyDescent="0.25">
      <c r="E494" s="269"/>
    </row>
    <row r="495" spans="5:5" x14ac:dyDescent="0.25">
      <c r="E495" s="269"/>
    </row>
    <row r="496" spans="5:5" x14ac:dyDescent="0.25">
      <c r="E496" s="269"/>
    </row>
    <row r="497" spans="1:6" x14ac:dyDescent="0.25">
      <c r="E497" s="269"/>
    </row>
    <row r="498" spans="1:6" x14ac:dyDescent="0.25">
      <c r="E498" s="269"/>
    </row>
    <row r="499" spans="1:6" x14ac:dyDescent="0.25">
      <c r="E499" s="269"/>
    </row>
    <row r="500" spans="1:6" x14ac:dyDescent="0.25">
      <c r="E500" s="269"/>
    </row>
    <row r="501" spans="1:6" x14ac:dyDescent="0.25">
      <c r="E501" s="269"/>
    </row>
    <row r="502" spans="1:6" x14ac:dyDescent="0.25">
      <c r="E502" s="269"/>
    </row>
    <row r="503" spans="1:6" x14ac:dyDescent="0.25">
      <c r="E503" s="269"/>
    </row>
    <row r="504" spans="1:6" s="13" customFormat="1" x14ac:dyDescent="0.25">
      <c r="A504" s="205"/>
      <c r="B504" s="1"/>
      <c r="C504" s="1"/>
      <c r="D504" s="1"/>
      <c r="E504" s="269"/>
      <c r="F504" s="76"/>
    </row>
    <row r="505" spans="1:6" s="13" customFormat="1" x14ac:dyDescent="0.25">
      <c r="A505" s="240"/>
      <c r="E505" s="269"/>
      <c r="F505" s="108"/>
    </row>
    <row r="506" spans="1:6" s="13" customFormat="1" x14ac:dyDescent="0.25">
      <c r="A506" s="240"/>
      <c r="E506" s="269"/>
      <c r="F506" s="108"/>
    </row>
    <row r="507" spans="1:6" s="13" customFormat="1" x14ac:dyDescent="0.25">
      <c r="A507" s="240"/>
      <c r="E507" s="269"/>
      <c r="F507" s="108"/>
    </row>
    <row r="508" spans="1:6" s="13" customFormat="1" x14ac:dyDescent="0.25">
      <c r="A508" s="240"/>
      <c r="E508" s="269"/>
      <c r="F508" s="108"/>
    </row>
    <row r="509" spans="1:6" s="13" customFormat="1" x14ac:dyDescent="0.25">
      <c r="A509" s="240"/>
      <c r="E509" s="269"/>
      <c r="F509" s="108"/>
    </row>
    <row r="510" spans="1:6" s="13" customFormat="1" x14ac:dyDescent="0.25">
      <c r="A510" s="240"/>
      <c r="E510" s="269"/>
      <c r="F510" s="108"/>
    </row>
    <row r="511" spans="1:6" s="13" customFormat="1" x14ac:dyDescent="0.25">
      <c r="A511" s="240"/>
      <c r="E511" s="269"/>
      <c r="F511" s="108"/>
    </row>
    <row r="512" spans="1:6" s="13" customFormat="1" x14ac:dyDescent="0.25">
      <c r="A512" s="240"/>
      <c r="E512" s="269"/>
      <c r="F512" s="108"/>
    </row>
    <row r="513" spans="1:6" s="13" customFormat="1" x14ac:dyDescent="0.25">
      <c r="A513" s="240"/>
      <c r="E513" s="269"/>
      <c r="F513" s="108"/>
    </row>
    <row r="514" spans="1:6" s="13" customFormat="1" x14ac:dyDescent="0.25">
      <c r="A514" s="240"/>
      <c r="E514" s="269"/>
      <c r="F514" s="108"/>
    </row>
    <row r="515" spans="1:6" s="13" customFormat="1" x14ac:dyDescent="0.25">
      <c r="A515" s="240"/>
      <c r="E515" s="269"/>
      <c r="F515" s="108"/>
    </row>
    <row r="516" spans="1:6" s="13" customFormat="1" x14ac:dyDescent="0.25">
      <c r="A516" s="240"/>
      <c r="E516" s="269"/>
      <c r="F516" s="108"/>
    </row>
    <row r="517" spans="1:6" s="13" customFormat="1" x14ac:dyDescent="0.25">
      <c r="A517" s="240"/>
      <c r="E517" s="269"/>
      <c r="F517" s="108"/>
    </row>
    <row r="518" spans="1:6" s="13" customFormat="1" x14ac:dyDescent="0.25">
      <c r="A518" s="240"/>
      <c r="E518" s="269"/>
      <c r="F518" s="108"/>
    </row>
    <row r="519" spans="1:6" s="13" customFormat="1" x14ac:dyDescent="0.25">
      <c r="A519" s="240"/>
      <c r="E519" s="269"/>
      <c r="F519" s="108"/>
    </row>
    <row r="520" spans="1:6" s="13" customFormat="1" x14ac:dyDescent="0.25">
      <c r="A520" s="240"/>
      <c r="E520" s="269"/>
      <c r="F520" s="108"/>
    </row>
    <row r="521" spans="1:6" s="13" customFormat="1" x14ac:dyDescent="0.25">
      <c r="A521" s="240"/>
      <c r="E521" s="269"/>
      <c r="F521" s="108"/>
    </row>
    <row r="522" spans="1:6" s="13" customFormat="1" x14ac:dyDescent="0.25">
      <c r="A522" s="240"/>
      <c r="E522" s="269"/>
      <c r="F522" s="108"/>
    </row>
    <row r="523" spans="1:6" s="13" customFormat="1" x14ac:dyDescent="0.25">
      <c r="A523" s="240"/>
      <c r="E523" s="269"/>
      <c r="F523" s="108"/>
    </row>
    <row r="524" spans="1:6" s="13" customFormat="1" x14ac:dyDescent="0.25">
      <c r="A524" s="240"/>
      <c r="E524" s="269"/>
      <c r="F524" s="108"/>
    </row>
    <row r="525" spans="1:6" s="13" customFormat="1" x14ac:dyDescent="0.25">
      <c r="A525" s="240"/>
      <c r="E525" s="269"/>
      <c r="F525" s="108"/>
    </row>
    <row r="526" spans="1:6" s="13" customFormat="1" x14ac:dyDescent="0.25">
      <c r="A526" s="240"/>
      <c r="E526" s="269"/>
      <c r="F526" s="108"/>
    </row>
    <row r="527" spans="1:6" s="13" customFormat="1" x14ac:dyDescent="0.25">
      <c r="A527" s="240"/>
      <c r="E527" s="269"/>
      <c r="F527" s="108"/>
    </row>
    <row r="528" spans="1:6" s="13" customFormat="1" x14ac:dyDescent="0.25">
      <c r="A528" s="240"/>
      <c r="E528" s="269"/>
      <c r="F528" s="108"/>
    </row>
    <row r="529" spans="1:6" s="13" customFormat="1" x14ac:dyDescent="0.25">
      <c r="A529" s="240"/>
      <c r="E529" s="269"/>
      <c r="F529" s="108"/>
    </row>
    <row r="530" spans="1:6" s="13" customFormat="1" x14ac:dyDescent="0.25">
      <c r="A530" s="240"/>
      <c r="E530" s="269"/>
      <c r="F530" s="108"/>
    </row>
    <row r="531" spans="1:6" s="13" customFormat="1" x14ac:dyDescent="0.25">
      <c r="A531" s="240"/>
      <c r="E531" s="269"/>
      <c r="F531" s="108"/>
    </row>
    <row r="532" spans="1:6" s="13" customFormat="1" x14ac:dyDescent="0.25">
      <c r="A532" s="240"/>
      <c r="E532" s="269"/>
      <c r="F532" s="108"/>
    </row>
    <row r="533" spans="1:6" s="13" customFormat="1" x14ac:dyDescent="0.25">
      <c r="A533" s="240"/>
      <c r="E533" s="269"/>
      <c r="F533" s="108"/>
    </row>
    <row r="534" spans="1:6" s="13" customFormat="1" x14ac:dyDescent="0.25">
      <c r="A534" s="240"/>
      <c r="E534" s="269"/>
      <c r="F534" s="108"/>
    </row>
    <row r="535" spans="1:6" s="13" customFormat="1" x14ac:dyDescent="0.25">
      <c r="A535" s="240"/>
      <c r="E535" s="269"/>
      <c r="F535" s="108"/>
    </row>
    <row r="536" spans="1:6" s="13" customFormat="1" x14ac:dyDescent="0.25">
      <c r="A536" s="240"/>
      <c r="E536" s="269"/>
      <c r="F536" s="108"/>
    </row>
    <row r="537" spans="1:6" s="13" customFormat="1" x14ac:dyDescent="0.25">
      <c r="A537" s="240"/>
      <c r="E537" s="269"/>
      <c r="F537" s="108"/>
    </row>
    <row r="538" spans="1:6" s="13" customFormat="1" x14ac:dyDescent="0.25">
      <c r="A538" s="240"/>
      <c r="E538" s="269"/>
      <c r="F538" s="108"/>
    </row>
    <row r="539" spans="1:6" s="13" customFormat="1" x14ac:dyDescent="0.25">
      <c r="A539" s="240"/>
      <c r="E539" s="269"/>
      <c r="F539" s="108"/>
    </row>
    <row r="540" spans="1:6" s="13" customFormat="1" x14ac:dyDescent="0.25">
      <c r="A540" s="240"/>
      <c r="E540" s="269"/>
      <c r="F540" s="108"/>
    </row>
    <row r="541" spans="1:6" s="13" customFormat="1" x14ac:dyDescent="0.25">
      <c r="A541" s="240"/>
      <c r="E541" s="269"/>
      <c r="F541" s="108"/>
    </row>
    <row r="542" spans="1:6" s="13" customFormat="1" x14ac:dyDescent="0.25">
      <c r="A542" s="240"/>
      <c r="E542" s="269"/>
      <c r="F542" s="108"/>
    </row>
    <row r="543" spans="1:6" s="13" customFormat="1" x14ac:dyDescent="0.25">
      <c r="A543" s="240"/>
      <c r="E543" s="269"/>
      <c r="F543" s="108"/>
    </row>
    <row r="544" spans="1:6" s="13" customFormat="1" x14ac:dyDescent="0.25">
      <c r="A544" s="240"/>
      <c r="E544" s="269"/>
      <c r="F544" s="108"/>
    </row>
    <row r="545" spans="1:6" s="13" customFormat="1" x14ac:dyDescent="0.25">
      <c r="A545" s="240"/>
      <c r="E545" s="269"/>
      <c r="F545" s="108"/>
    </row>
    <row r="546" spans="1:6" s="13" customFormat="1" x14ac:dyDescent="0.25">
      <c r="A546" s="240"/>
      <c r="E546" s="269"/>
      <c r="F546" s="108"/>
    </row>
    <row r="547" spans="1:6" s="13" customFormat="1" x14ac:dyDescent="0.25">
      <c r="A547" s="240"/>
      <c r="E547" s="269"/>
      <c r="F547" s="108"/>
    </row>
    <row r="548" spans="1:6" s="13" customFormat="1" x14ac:dyDescent="0.25">
      <c r="A548" s="240"/>
      <c r="E548" s="269"/>
      <c r="F548" s="108"/>
    </row>
    <row r="549" spans="1:6" s="13" customFormat="1" x14ac:dyDescent="0.25">
      <c r="A549" s="240"/>
      <c r="E549" s="269"/>
      <c r="F549" s="108"/>
    </row>
    <row r="550" spans="1:6" s="13" customFormat="1" x14ac:dyDescent="0.25">
      <c r="A550" s="240"/>
      <c r="E550" s="269"/>
      <c r="F550" s="108"/>
    </row>
    <row r="551" spans="1:6" s="13" customFormat="1" x14ac:dyDescent="0.25">
      <c r="A551" s="240"/>
      <c r="E551" s="269"/>
      <c r="F551" s="108"/>
    </row>
    <row r="552" spans="1:6" s="13" customFormat="1" x14ac:dyDescent="0.25">
      <c r="A552" s="240"/>
      <c r="E552" s="269"/>
      <c r="F552" s="108"/>
    </row>
    <row r="553" spans="1:6" s="13" customFormat="1" x14ac:dyDescent="0.25">
      <c r="A553" s="240"/>
      <c r="E553" s="269"/>
      <c r="F553" s="108"/>
    </row>
    <row r="554" spans="1:6" s="13" customFormat="1" x14ac:dyDescent="0.25">
      <c r="A554" s="240"/>
      <c r="E554" s="269"/>
      <c r="F554" s="108"/>
    </row>
    <row r="555" spans="1:6" s="13" customFormat="1" x14ac:dyDescent="0.25">
      <c r="A555" s="240"/>
      <c r="E555" s="269"/>
      <c r="F555" s="108"/>
    </row>
    <row r="556" spans="1:6" s="13" customFormat="1" x14ac:dyDescent="0.25">
      <c r="A556" s="240"/>
      <c r="E556" s="269"/>
      <c r="F556" s="108"/>
    </row>
    <row r="557" spans="1:6" s="13" customFormat="1" x14ac:dyDescent="0.25">
      <c r="A557" s="240"/>
      <c r="E557" s="269"/>
      <c r="F557" s="108"/>
    </row>
    <row r="558" spans="1:6" s="13" customFormat="1" x14ac:dyDescent="0.25">
      <c r="A558" s="240"/>
      <c r="E558" s="269"/>
      <c r="F558" s="108"/>
    </row>
    <row r="559" spans="1:6" s="13" customFormat="1" x14ac:dyDescent="0.25">
      <c r="A559" s="240"/>
      <c r="E559" s="269"/>
      <c r="F559" s="108"/>
    </row>
    <row r="560" spans="1:6" s="13" customFormat="1" x14ac:dyDescent="0.25">
      <c r="A560" s="240"/>
      <c r="E560" s="269"/>
      <c r="F560" s="108"/>
    </row>
    <row r="561" spans="1:6" s="13" customFormat="1" x14ac:dyDescent="0.25">
      <c r="A561" s="240"/>
      <c r="E561" s="269"/>
      <c r="F561" s="108"/>
    </row>
    <row r="562" spans="1:6" s="13" customFormat="1" x14ac:dyDescent="0.25">
      <c r="A562" s="240"/>
      <c r="E562" s="269"/>
      <c r="F562" s="108"/>
    </row>
    <row r="563" spans="1:6" s="13" customFormat="1" x14ac:dyDescent="0.25">
      <c r="A563" s="240"/>
      <c r="E563" s="269"/>
      <c r="F563" s="108"/>
    </row>
    <row r="564" spans="1:6" s="13" customFormat="1" x14ac:dyDescent="0.25">
      <c r="A564" s="240"/>
      <c r="E564" s="269"/>
      <c r="F564" s="108"/>
    </row>
    <row r="565" spans="1:6" s="13" customFormat="1" x14ac:dyDescent="0.25">
      <c r="A565" s="240"/>
      <c r="E565" s="269"/>
      <c r="F565" s="108"/>
    </row>
    <row r="566" spans="1:6" s="13" customFormat="1" x14ac:dyDescent="0.25">
      <c r="A566" s="240"/>
      <c r="E566" s="269"/>
      <c r="F566" s="108"/>
    </row>
    <row r="567" spans="1:6" s="13" customFormat="1" x14ac:dyDescent="0.25">
      <c r="A567" s="240"/>
      <c r="E567" s="269"/>
      <c r="F567" s="108"/>
    </row>
    <row r="568" spans="1:6" s="13" customFormat="1" x14ac:dyDescent="0.25">
      <c r="A568" s="240"/>
      <c r="E568" s="269"/>
      <c r="F568" s="108"/>
    </row>
    <row r="569" spans="1:6" s="13" customFormat="1" x14ac:dyDescent="0.25">
      <c r="A569" s="240"/>
      <c r="E569" s="269"/>
      <c r="F569" s="108"/>
    </row>
    <row r="570" spans="1:6" s="13" customFormat="1" x14ac:dyDescent="0.25">
      <c r="A570" s="240"/>
      <c r="E570" s="269"/>
      <c r="F570" s="108"/>
    </row>
    <row r="571" spans="1:6" s="13" customFormat="1" x14ac:dyDescent="0.25">
      <c r="A571" s="240"/>
      <c r="E571" s="269"/>
      <c r="F571" s="108"/>
    </row>
    <row r="572" spans="1:6" s="13" customFormat="1" x14ac:dyDescent="0.25">
      <c r="A572" s="240"/>
      <c r="E572" s="269"/>
      <c r="F572" s="108"/>
    </row>
    <row r="573" spans="1:6" s="13" customFormat="1" x14ac:dyDescent="0.25">
      <c r="A573" s="240"/>
      <c r="E573" s="269"/>
      <c r="F573" s="108"/>
    </row>
    <row r="574" spans="1:6" s="13" customFormat="1" x14ac:dyDescent="0.25">
      <c r="A574" s="240"/>
      <c r="E574" s="269"/>
      <c r="F574" s="108"/>
    </row>
    <row r="575" spans="1:6" s="13" customFormat="1" x14ac:dyDescent="0.25">
      <c r="A575" s="240"/>
      <c r="E575" s="269"/>
      <c r="F575" s="108"/>
    </row>
    <row r="576" spans="1:6" s="13" customFormat="1" x14ac:dyDescent="0.25">
      <c r="A576" s="240"/>
      <c r="E576" s="269"/>
      <c r="F576" s="108"/>
    </row>
    <row r="577" spans="1:6" s="13" customFormat="1" x14ac:dyDescent="0.25">
      <c r="A577" s="240"/>
      <c r="E577" s="269"/>
      <c r="F577" s="108"/>
    </row>
    <row r="578" spans="1:6" s="13" customFormat="1" x14ac:dyDescent="0.25">
      <c r="A578" s="240"/>
      <c r="E578" s="269"/>
      <c r="F578" s="108"/>
    </row>
    <row r="579" spans="1:6" s="13" customFormat="1" x14ac:dyDescent="0.25">
      <c r="A579" s="240"/>
      <c r="E579" s="269"/>
      <c r="F579" s="108"/>
    </row>
    <row r="580" spans="1:6" s="13" customFormat="1" x14ac:dyDescent="0.25">
      <c r="A580" s="240"/>
      <c r="E580" s="269"/>
      <c r="F580" s="108"/>
    </row>
    <row r="581" spans="1:6" s="13" customFormat="1" x14ac:dyDescent="0.25">
      <c r="A581" s="240"/>
      <c r="E581" s="269"/>
      <c r="F581" s="108"/>
    </row>
    <row r="582" spans="1:6" s="13" customFormat="1" x14ac:dyDescent="0.25">
      <c r="A582" s="240"/>
      <c r="E582" s="269"/>
      <c r="F582" s="108"/>
    </row>
    <row r="583" spans="1:6" s="13" customFormat="1" x14ac:dyDescent="0.25">
      <c r="A583" s="240"/>
      <c r="E583" s="269"/>
      <c r="F583" s="108"/>
    </row>
    <row r="584" spans="1:6" s="13" customFormat="1" x14ac:dyDescent="0.25">
      <c r="A584" s="240"/>
      <c r="E584" s="269"/>
      <c r="F584" s="108"/>
    </row>
    <row r="585" spans="1:6" s="13" customFormat="1" x14ac:dyDescent="0.25">
      <c r="A585" s="240"/>
      <c r="E585" s="269"/>
      <c r="F585" s="108"/>
    </row>
    <row r="586" spans="1:6" s="13" customFormat="1" x14ac:dyDescent="0.25">
      <c r="A586" s="240"/>
      <c r="E586" s="269"/>
      <c r="F586" s="108"/>
    </row>
    <row r="587" spans="1:6" s="13" customFormat="1" x14ac:dyDescent="0.25">
      <c r="A587" s="240"/>
      <c r="E587" s="269"/>
      <c r="F587" s="108"/>
    </row>
    <row r="588" spans="1:6" s="13" customFormat="1" x14ac:dyDescent="0.25">
      <c r="A588" s="240"/>
      <c r="E588" s="269"/>
      <c r="F588" s="108"/>
    </row>
    <row r="589" spans="1:6" s="13" customFormat="1" x14ac:dyDescent="0.25">
      <c r="A589" s="240"/>
      <c r="E589" s="269"/>
      <c r="F589" s="108"/>
    </row>
    <row r="590" spans="1:6" s="13" customFormat="1" x14ac:dyDescent="0.25">
      <c r="A590" s="240"/>
      <c r="E590" s="269"/>
      <c r="F590" s="108"/>
    </row>
    <row r="591" spans="1:6" s="13" customFormat="1" x14ac:dyDescent="0.25">
      <c r="A591" s="240"/>
      <c r="E591" s="269"/>
      <c r="F591" s="108"/>
    </row>
    <row r="592" spans="1:6" s="13" customFormat="1" x14ac:dyDescent="0.25">
      <c r="A592" s="240"/>
      <c r="E592" s="269"/>
      <c r="F592" s="108"/>
    </row>
    <row r="593" spans="1:6" s="13" customFormat="1" x14ac:dyDescent="0.25">
      <c r="A593" s="240"/>
      <c r="E593" s="269"/>
      <c r="F593" s="108"/>
    </row>
    <row r="594" spans="1:6" s="13" customFormat="1" x14ac:dyDescent="0.25">
      <c r="A594" s="240"/>
      <c r="E594" s="269"/>
      <c r="F594" s="108"/>
    </row>
    <row r="595" spans="1:6" s="13" customFormat="1" x14ac:dyDescent="0.25">
      <c r="A595" s="240"/>
      <c r="E595" s="269"/>
      <c r="F595" s="108"/>
    </row>
    <row r="596" spans="1:6" s="13" customFormat="1" x14ac:dyDescent="0.25">
      <c r="A596" s="240"/>
      <c r="E596" s="269"/>
      <c r="F596" s="108"/>
    </row>
    <row r="597" spans="1:6" s="13" customFormat="1" x14ac:dyDescent="0.25">
      <c r="A597" s="240"/>
      <c r="E597" s="269"/>
      <c r="F597" s="108"/>
    </row>
    <row r="598" spans="1:6" s="13" customFormat="1" x14ac:dyDescent="0.25">
      <c r="A598" s="240"/>
      <c r="E598" s="269"/>
      <c r="F598" s="108"/>
    </row>
    <row r="599" spans="1:6" s="13" customFormat="1" x14ac:dyDescent="0.25">
      <c r="A599" s="240"/>
      <c r="E599" s="269"/>
      <c r="F599" s="108"/>
    </row>
    <row r="600" spans="1:6" s="13" customFormat="1" x14ac:dyDescent="0.25">
      <c r="A600" s="240"/>
      <c r="E600" s="269"/>
      <c r="F600" s="108"/>
    </row>
    <row r="601" spans="1:6" s="13" customFormat="1" x14ac:dyDescent="0.25">
      <c r="A601" s="240"/>
      <c r="E601" s="269"/>
      <c r="F601" s="108"/>
    </row>
    <row r="602" spans="1:6" s="13" customFormat="1" x14ac:dyDescent="0.25">
      <c r="A602" s="240"/>
      <c r="E602" s="269"/>
      <c r="F602" s="108"/>
    </row>
    <row r="603" spans="1:6" s="13" customFormat="1" x14ac:dyDescent="0.25">
      <c r="A603" s="240"/>
      <c r="E603" s="269"/>
      <c r="F603" s="108"/>
    </row>
    <row r="604" spans="1:6" s="13" customFormat="1" x14ac:dyDescent="0.25">
      <c r="A604" s="240"/>
      <c r="E604" s="269"/>
      <c r="F604" s="108"/>
    </row>
    <row r="605" spans="1:6" s="13" customFormat="1" x14ac:dyDescent="0.25">
      <c r="A605" s="240"/>
      <c r="E605" s="269"/>
      <c r="F605" s="108"/>
    </row>
    <row r="606" spans="1:6" s="13" customFormat="1" x14ac:dyDescent="0.25">
      <c r="A606" s="240"/>
      <c r="E606" s="269"/>
      <c r="F606" s="108"/>
    </row>
    <row r="607" spans="1:6" s="13" customFormat="1" x14ac:dyDescent="0.25">
      <c r="A607" s="240"/>
      <c r="E607" s="269"/>
      <c r="F607" s="108"/>
    </row>
    <row r="608" spans="1:6" s="13" customFormat="1" x14ac:dyDescent="0.25">
      <c r="A608" s="240"/>
      <c r="E608" s="269"/>
      <c r="F608" s="108"/>
    </row>
    <row r="609" spans="1:6" s="13" customFormat="1" x14ac:dyDescent="0.25">
      <c r="A609" s="240"/>
      <c r="E609" s="269"/>
      <c r="F609" s="108"/>
    </row>
    <row r="610" spans="1:6" s="13" customFormat="1" x14ac:dyDescent="0.25">
      <c r="A610" s="240"/>
      <c r="E610" s="269"/>
      <c r="F610" s="108"/>
    </row>
    <row r="611" spans="1:6" s="13" customFormat="1" x14ac:dyDescent="0.25">
      <c r="A611" s="240"/>
      <c r="E611" s="269"/>
      <c r="F611" s="108"/>
    </row>
    <row r="612" spans="1:6" s="13" customFormat="1" x14ac:dyDescent="0.25">
      <c r="A612" s="240"/>
      <c r="E612" s="269"/>
      <c r="F612" s="108"/>
    </row>
    <row r="613" spans="1:6" s="13" customFormat="1" x14ac:dyDescent="0.25">
      <c r="A613" s="240"/>
      <c r="E613" s="269"/>
      <c r="F613" s="108"/>
    </row>
    <row r="614" spans="1:6" s="13" customFormat="1" x14ac:dyDescent="0.25">
      <c r="A614" s="240"/>
      <c r="E614" s="269"/>
      <c r="F614" s="108"/>
    </row>
    <row r="615" spans="1:6" s="13" customFormat="1" x14ac:dyDescent="0.25">
      <c r="A615" s="240"/>
      <c r="E615" s="269"/>
      <c r="F615" s="108"/>
    </row>
    <row r="616" spans="1:6" s="13" customFormat="1" x14ac:dyDescent="0.25">
      <c r="A616" s="240"/>
      <c r="E616" s="269"/>
      <c r="F616" s="108"/>
    </row>
    <row r="617" spans="1:6" s="13" customFormat="1" x14ac:dyDescent="0.25">
      <c r="A617" s="240"/>
      <c r="E617" s="269"/>
      <c r="F617" s="108"/>
    </row>
    <row r="618" spans="1:6" s="13" customFormat="1" x14ac:dyDescent="0.25">
      <c r="A618" s="240"/>
      <c r="E618" s="269"/>
      <c r="F618" s="108"/>
    </row>
    <row r="619" spans="1:6" s="13" customFormat="1" x14ac:dyDescent="0.25">
      <c r="A619" s="240"/>
      <c r="E619" s="269"/>
      <c r="F619" s="108"/>
    </row>
    <row r="620" spans="1:6" s="13" customFormat="1" x14ac:dyDescent="0.25">
      <c r="A620" s="240"/>
      <c r="E620" s="269"/>
      <c r="F620" s="108"/>
    </row>
    <row r="621" spans="1:6" s="13" customFormat="1" x14ac:dyDescent="0.25">
      <c r="A621" s="240"/>
      <c r="E621" s="269"/>
      <c r="F621" s="108"/>
    </row>
    <row r="622" spans="1:6" s="13" customFormat="1" x14ac:dyDescent="0.25">
      <c r="A622" s="240"/>
      <c r="E622" s="269"/>
      <c r="F622" s="108"/>
    </row>
    <row r="623" spans="1:6" s="13" customFormat="1" x14ac:dyDescent="0.25">
      <c r="A623" s="240"/>
      <c r="E623" s="269"/>
      <c r="F623" s="108"/>
    </row>
    <row r="624" spans="1:6" s="13" customFormat="1" x14ac:dyDescent="0.25">
      <c r="A624" s="240"/>
      <c r="E624" s="269"/>
      <c r="F624" s="108"/>
    </row>
    <row r="625" spans="1:6" s="13" customFormat="1" x14ac:dyDescent="0.25">
      <c r="A625" s="240"/>
      <c r="E625" s="269"/>
      <c r="F625" s="108"/>
    </row>
    <row r="626" spans="1:6" s="13" customFormat="1" x14ac:dyDescent="0.25">
      <c r="A626" s="240"/>
      <c r="E626" s="269"/>
      <c r="F626" s="108"/>
    </row>
    <row r="627" spans="1:6" s="13" customFormat="1" x14ac:dyDescent="0.25">
      <c r="A627" s="240"/>
      <c r="E627" s="269"/>
      <c r="F627" s="108"/>
    </row>
    <row r="628" spans="1:6" s="13" customFormat="1" x14ac:dyDescent="0.25">
      <c r="A628" s="240"/>
      <c r="E628" s="269"/>
      <c r="F628" s="108"/>
    </row>
    <row r="629" spans="1:6" s="13" customFormat="1" x14ac:dyDescent="0.25">
      <c r="A629" s="240"/>
      <c r="E629" s="269"/>
      <c r="F629" s="108"/>
    </row>
    <row r="630" spans="1:6" s="13" customFormat="1" x14ac:dyDescent="0.25">
      <c r="A630" s="240"/>
      <c r="E630" s="269"/>
      <c r="F630" s="108"/>
    </row>
    <row r="631" spans="1:6" s="13" customFormat="1" x14ac:dyDescent="0.25">
      <c r="A631" s="240"/>
      <c r="E631" s="269"/>
      <c r="F631" s="108"/>
    </row>
    <row r="632" spans="1:6" s="13" customFormat="1" x14ac:dyDescent="0.25">
      <c r="A632" s="240"/>
      <c r="E632" s="269"/>
      <c r="F632" s="108"/>
    </row>
    <row r="633" spans="1:6" s="13" customFormat="1" x14ac:dyDescent="0.25">
      <c r="A633" s="240"/>
      <c r="E633" s="269"/>
      <c r="F633" s="108"/>
    </row>
    <row r="634" spans="1:6" s="13" customFormat="1" x14ac:dyDescent="0.25">
      <c r="A634" s="240"/>
      <c r="E634" s="269"/>
      <c r="F634" s="108"/>
    </row>
    <row r="635" spans="1:6" s="13" customFormat="1" x14ac:dyDescent="0.25">
      <c r="A635" s="240"/>
      <c r="E635" s="269"/>
      <c r="F635" s="108"/>
    </row>
    <row r="636" spans="1:6" s="13" customFormat="1" x14ac:dyDescent="0.25">
      <c r="A636" s="240"/>
      <c r="E636" s="269"/>
      <c r="F636" s="108"/>
    </row>
    <row r="637" spans="1:6" s="13" customFormat="1" x14ac:dyDescent="0.25">
      <c r="A637" s="240"/>
      <c r="E637" s="269"/>
      <c r="F637" s="108"/>
    </row>
    <row r="638" spans="1:6" s="13" customFormat="1" x14ac:dyDescent="0.25">
      <c r="A638" s="240"/>
      <c r="E638" s="269"/>
      <c r="F638" s="108"/>
    </row>
    <row r="639" spans="1:6" s="13" customFormat="1" x14ac:dyDescent="0.25">
      <c r="A639" s="240"/>
      <c r="E639" s="269"/>
      <c r="F639" s="108"/>
    </row>
    <row r="640" spans="1:6" s="13" customFormat="1" x14ac:dyDescent="0.25">
      <c r="A640" s="240"/>
      <c r="E640" s="269"/>
      <c r="F640" s="108"/>
    </row>
    <row r="641" spans="1:6" s="13" customFormat="1" x14ac:dyDescent="0.25">
      <c r="A641" s="240"/>
      <c r="E641" s="269"/>
      <c r="F641" s="108"/>
    </row>
    <row r="642" spans="1:6" s="13" customFormat="1" x14ac:dyDescent="0.25">
      <c r="A642" s="240"/>
      <c r="E642" s="269"/>
      <c r="F642" s="108"/>
    </row>
    <row r="643" spans="1:6" s="13" customFormat="1" x14ac:dyDescent="0.25">
      <c r="A643" s="240"/>
      <c r="E643" s="269"/>
      <c r="F643" s="108"/>
    </row>
    <row r="644" spans="1:6" s="13" customFormat="1" x14ac:dyDescent="0.25">
      <c r="A644" s="240"/>
      <c r="E644" s="269"/>
      <c r="F644" s="108"/>
    </row>
    <row r="645" spans="1:6" s="13" customFormat="1" x14ac:dyDescent="0.25">
      <c r="A645" s="240"/>
      <c r="E645" s="269"/>
      <c r="F645" s="108"/>
    </row>
    <row r="646" spans="1:6" s="13" customFormat="1" x14ac:dyDescent="0.25">
      <c r="A646" s="240"/>
      <c r="E646" s="269"/>
      <c r="F646" s="108"/>
    </row>
    <row r="647" spans="1:6" s="13" customFormat="1" x14ac:dyDescent="0.25">
      <c r="A647" s="240"/>
      <c r="E647" s="269"/>
      <c r="F647" s="108"/>
    </row>
    <row r="648" spans="1:6" s="13" customFormat="1" x14ac:dyDescent="0.25">
      <c r="A648" s="240"/>
      <c r="E648" s="269"/>
      <c r="F648" s="108"/>
    </row>
    <row r="649" spans="1:6" s="13" customFormat="1" x14ac:dyDescent="0.25">
      <c r="A649" s="240"/>
      <c r="E649" s="269"/>
      <c r="F649" s="108"/>
    </row>
    <row r="650" spans="1:6" s="13" customFormat="1" x14ac:dyDescent="0.25">
      <c r="A650" s="240"/>
      <c r="E650" s="269"/>
      <c r="F650" s="108"/>
    </row>
    <row r="651" spans="1:6" s="13" customFormat="1" x14ac:dyDescent="0.25">
      <c r="A651" s="240"/>
      <c r="E651" s="269"/>
      <c r="F651" s="108"/>
    </row>
    <row r="652" spans="1:6" s="13" customFormat="1" x14ac:dyDescent="0.25">
      <c r="A652" s="240"/>
      <c r="E652" s="269"/>
      <c r="F652" s="108"/>
    </row>
    <row r="653" spans="1:6" s="13" customFormat="1" x14ac:dyDescent="0.25">
      <c r="A653" s="240"/>
      <c r="E653" s="269"/>
      <c r="F653" s="108"/>
    </row>
    <row r="654" spans="1:6" s="13" customFormat="1" x14ac:dyDescent="0.25">
      <c r="A654" s="240"/>
      <c r="E654" s="269"/>
      <c r="F654" s="108"/>
    </row>
    <row r="655" spans="1:6" s="13" customFormat="1" x14ac:dyDescent="0.25">
      <c r="A655" s="240"/>
      <c r="E655" s="269"/>
      <c r="F655" s="108"/>
    </row>
    <row r="656" spans="1:6" s="13" customFormat="1" x14ac:dyDescent="0.25">
      <c r="A656" s="240"/>
      <c r="E656" s="269"/>
      <c r="F656" s="108"/>
    </row>
    <row r="657" spans="1:6" s="13" customFormat="1" x14ac:dyDescent="0.25">
      <c r="A657" s="240"/>
      <c r="E657" s="269"/>
      <c r="F657" s="108"/>
    </row>
    <row r="658" spans="1:6" s="13" customFormat="1" x14ac:dyDescent="0.25">
      <c r="A658" s="240"/>
      <c r="E658" s="269"/>
      <c r="F658" s="108"/>
    </row>
    <row r="659" spans="1:6" x14ac:dyDescent="0.25">
      <c r="A659" s="240"/>
      <c r="B659" s="13"/>
      <c r="C659" s="13"/>
      <c r="D659" s="13"/>
      <c r="E659" s="269"/>
      <c r="F659" s="108"/>
    </row>
  </sheetData>
  <mergeCells count="13">
    <mergeCell ref="A74:C74"/>
    <mergeCell ref="B96:C96"/>
    <mergeCell ref="A98:C98"/>
    <mergeCell ref="A114:C114"/>
    <mergeCell ref="A3:F3"/>
    <mergeCell ref="A56:C56"/>
    <mergeCell ref="A93:C93"/>
    <mergeCell ref="B94:C94"/>
    <mergeCell ref="D4:F4"/>
    <mergeCell ref="A6:C6"/>
    <mergeCell ref="A20:C20"/>
    <mergeCell ref="A31:C31"/>
    <mergeCell ref="A50:C50"/>
  </mergeCells>
  <printOptions horizontalCentered="1"/>
  <pageMargins left="0.28000000000000003" right="0.32" top="0.5" bottom="0.24" header="0.5" footer="0.39"/>
  <pageSetup orientation="portrait" r:id="rId1"/>
  <headerFooter alignWithMargins="0"/>
  <rowBreaks count="1" manualBreakCount="1">
    <brk id="161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Old Dealer Pricing</vt:lpstr>
      <vt:lpstr>SSL</vt:lpstr>
      <vt:lpstr>'Old Dealer Pricing'!Print_Area</vt:lpstr>
      <vt:lpstr>SSL!Print_Area</vt:lpstr>
    </vt:vector>
  </TitlesOfParts>
  <Company>Grabber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Gerds</dc:creator>
  <cp:lastModifiedBy>Travis Smith</cp:lastModifiedBy>
  <cp:lastPrinted>2017-01-10T15:36:32Z</cp:lastPrinted>
  <dcterms:created xsi:type="dcterms:W3CDTF">2009-01-27T19:16:42Z</dcterms:created>
  <dcterms:modified xsi:type="dcterms:W3CDTF">2019-11-25T18:10:09Z</dcterms:modified>
</cp:coreProperties>
</file>