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7555" windowHeight="14025" activeTab="0"/>
  </bookViews>
  <sheets>
    <sheet name="SMC.SSL Pre-Book" sheetId="1" r:id="rId1"/>
  </sheets>
  <definedNames>
    <definedName name="_xlnm.Print_Area" localSheetId="0">'SMC.SSL Pre-Book'!$A$1:$N$78</definedName>
  </definedNames>
  <calcPr fullCalcOnLoad="1"/>
</workbook>
</file>

<file path=xl/sharedStrings.xml><?xml version="1.0" encoding="utf-8"?>
<sst xmlns="http://schemas.openxmlformats.org/spreadsheetml/2006/main" count="214" uniqueCount="147">
  <si>
    <t>Highland Trading Co., Inc.</t>
  </si>
  <si>
    <t>SMC 2015 / 16 Order Form</t>
  </si>
  <si>
    <r>
      <t xml:space="preserve">P.O. Box 502 </t>
    </r>
    <r>
      <rPr>
        <b/>
        <sz val="10"/>
        <rFont val="Arial"/>
        <family val="2"/>
      </rPr>
      <t>•</t>
    </r>
    <r>
      <rPr>
        <b/>
        <sz val="10"/>
        <rFont val="Arial Narrow"/>
        <family val="2"/>
      </rPr>
      <t xml:space="preserve"> Avon, Colorado </t>
    </r>
    <r>
      <rPr>
        <b/>
        <sz val="10"/>
        <rFont val="Arial"/>
        <family val="2"/>
      </rPr>
      <t>•</t>
    </r>
    <r>
      <rPr>
        <b/>
        <sz val="10"/>
        <rFont val="Arial Narrow"/>
        <family val="2"/>
      </rPr>
      <t xml:space="preserve"> 81620 </t>
    </r>
    <r>
      <rPr>
        <b/>
        <sz val="10"/>
        <rFont val="Arial"/>
        <family val="2"/>
      </rPr>
      <t>•</t>
    </r>
    <r>
      <rPr>
        <b/>
        <sz val="10"/>
        <rFont val="Arial Narrow"/>
        <family val="2"/>
      </rPr>
      <t xml:space="preserve"> USA</t>
    </r>
  </si>
  <si>
    <t>800-423-4439</t>
  </si>
  <si>
    <t>970-949-4014</t>
  </si>
  <si>
    <t>970-949-0558</t>
  </si>
  <si>
    <t>info@sportube.com</t>
  </si>
  <si>
    <t>Bill To:</t>
  </si>
  <si>
    <t>Ship To:</t>
  </si>
  <si>
    <t>www.sportube.com</t>
  </si>
  <si>
    <t>Company:</t>
  </si>
  <si>
    <t>Order Date:</t>
  </si>
  <si>
    <t>A/P Contact:</t>
  </si>
  <si>
    <t>Address:</t>
  </si>
  <si>
    <t>P.O.#:</t>
  </si>
  <si>
    <t>Ship Date:</t>
  </si>
  <si>
    <t>Rep:</t>
  </si>
  <si>
    <t>Phone:</t>
  </si>
  <si>
    <t>Buyer Name:</t>
  </si>
  <si>
    <t>Email:</t>
  </si>
  <si>
    <t xml:space="preserve">Phone: </t>
  </si>
  <si>
    <t>Buyer Email:</t>
  </si>
  <si>
    <t xml:space="preserve">Item # </t>
  </si>
  <si>
    <t>Model</t>
  </si>
  <si>
    <t>UPC</t>
  </si>
  <si>
    <t xml:space="preserve">Color </t>
  </si>
  <si>
    <t>Pre Book</t>
  </si>
  <si>
    <t xml:space="preserve">Dealer </t>
  </si>
  <si>
    <t>Wholesale</t>
  </si>
  <si>
    <t>MSRP</t>
  </si>
  <si>
    <t>MAP</t>
  </si>
  <si>
    <t>Total</t>
  </si>
  <si>
    <t>Sportube Hard Travel Cases</t>
  </si>
  <si>
    <t>20% Disc</t>
  </si>
  <si>
    <t>SOLD IN QTY OF 4'S</t>
  </si>
  <si>
    <t>11BKSW</t>
  </si>
  <si>
    <t>Series 1 - Single Ski</t>
  </si>
  <si>
    <t>641986999119</t>
  </si>
  <si>
    <t>Black</t>
  </si>
  <si>
    <t>11BLZSW</t>
  </si>
  <si>
    <t>641986999126</t>
  </si>
  <si>
    <t>Blaze (orange)</t>
  </si>
  <si>
    <t>SOLD IN QTY OF 2'S</t>
  </si>
  <si>
    <t>21BKSW</t>
  </si>
  <si>
    <t>Series 2 - Double Ski</t>
  </si>
  <si>
    <t>641986999218</t>
  </si>
  <si>
    <t>21BLZSW</t>
  </si>
  <si>
    <t>641986999225</t>
  </si>
  <si>
    <t>23.5% Disc</t>
  </si>
  <si>
    <t>31BRD</t>
  </si>
  <si>
    <t>Series 3 - Snowboard / Multi-Ski</t>
  </si>
  <si>
    <t>641986999317</t>
  </si>
  <si>
    <t>31BRDBLZ</t>
  </si>
  <si>
    <t>641986999324</t>
  </si>
  <si>
    <t>Boot Bags</t>
  </si>
  <si>
    <t>15% Disc</t>
  </si>
  <si>
    <t>10% disc</t>
  </si>
  <si>
    <t>BGSCCGRN</t>
  </si>
  <si>
    <t>Cabin Cruiser™ (Green)</t>
  </si>
  <si>
    <t>Black/Green</t>
  </si>
  <si>
    <t>BGSCCORG</t>
  </si>
  <si>
    <t>Cabin Cruiser™ (Orange)</t>
  </si>
  <si>
    <t>Black/Orange</t>
  </si>
  <si>
    <t>BGSCCPRP</t>
  </si>
  <si>
    <t>Cabin Cruiser™ (Purple)</t>
  </si>
  <si>
    <t>Black/Purple</t>
  </si>
  <si>
    <t>SOLD IN QTY OF 5'S</t>
  </si>
  <si>
    <t>BGSFRGRN</t>
  </si>
  <si>
    <t>Freerider™ (Green)</t>
  </si>
  <si>
    <t>BGSFRORG</t>
  </si>
  <si>
    <t>Freerider™ (Orange)</t>
  </si>
  <si>
    <t>BGSFRPRP</t>
  </si>
  <si>
    <t>Freerider™ (Purple)</t>
  </si>
  <si>
    <t>BGSOHGRN</t>
  </si>
  <si>
    <t>Overheader™ (Green)</t>
  </si>
  <si>
    <t>BGSOHORG</t>
  </si>
  <si>
    <t>Overheader™ (Orange)</t>
  </si>
  <si>
    <t>BGSOHPRP</t>
  </si>
  <si>
    <t>Overheader™ (Purple)</t>
  </si>
  <si>
    <t>BGSTBGRN</t>
  </si>
  <si>
    <t>Traveler™ Boot Bag (Green)</t>
  </si>
  <si>
    <t>BGSTBORG</t>
  </si>
  <si>
    <t>Traveler™ Boot Bag (Orange)</t>
  </si>
  <si>
    <t>BGSTBPRP</t>
  </si>
  <si>
    <t>Traveler™ Boot Bag (Purple)</t>
  </si>
  <si>
    <t>Ski Bags</t>
  </si>
  <si>
    <t>BGSSSGRN</t>
  </si>
  <si>
    <t>Ski Shield™ Single Ski Bag (Green)</t>
  </si>
  <si>
    <t>BGSSSORG</t>
  </si>
  <si>
    <t>Ski Shield™ Single Ski Bag (Orange)</t>
  </si>
  <si>
    <t>BGSSSPRP</t>
  </si>
  <si>
    <t>Ski Shield™ Single Ski Bag (Purple)</t>
  </si>
  <si>
    <t>BGSSDGRN</t>
  </si>
  <si>
    <t>Ski Shield™ Double Ski Bag (Green)</t>
  </si>
  <si>
    <t>BGSSDORG</t>
  </si>
  <si>
    <t>Ski Shield™ Double Ski Bag (Orange)</t>
  </si>
  <si>
    <t>BGSSDPRP</t>
  </si>
  <si>
    <t>Ski Shield™ Double Ski Bag (Purple)</t>
  </si>
  <si>
    <t>SOLD IN QTY OF 10'S</t>
  </si>
  <si>
    <t>BGSTSGRN</t>
  </si>
  <si>
    <t>Traveler™ Single Ski Bag (Green)</t>
  </si>
  <si>
    <t>BGSTSORG</t>
  </si>
  <si>
    <t>Traveler™ Single Ski Bag (Orange)</t>
  </si>
  <si>
    <t>BGSTSPRP</t>
  </si>
  <si>
    <t>Traveler™ Single Ski Bag (Purple)</t>
  </si>
  <si>
    <t>Accessories</t>
  </si>
  <si>
    <t>NNPW</t>
  </si>
  <si>
    <t>Nik Nac Pac</t>
  </si>
  <si>
    <t>EZPUL</t>
  </si>
  <si>
    <t>Easy Pull Handle</t>
  </si>
  <si>
    <t>PINPK</t>
  </si>
  <si>
    <t>Wire Case Pin Pack</t>
  </si>
  <si>
    <t>STBND</t>
  </si>
  <si>
    <t>Strap &amp; Band Pack</t>
  </si>
  <si>
    <t>TSALK</t>
  </si>
  <si>
    <t>TSA 3-Digit Combination Lock</t>
  </si>
  <si>
    <t>NNGP</t>
  </si>
  <si>
    <t>Gear Paks</t>
  </si>
  <si>
    <t>RRSTRPSPK</t>
  </si>
  <si>
    <t xml:space="preserve">Roof Rack Straps </t>
  </si>
  <si>
    <t>SCLSLV</t>
  </si>
  <si>
    <t>VLCRSKSTP</t>
  </si>
  <si>
    <t xml:space="preserve">Velcro Ski Straps  </t>
  </si>
  <si>
    <t>Sportube Protection Center (SPC)</t>
  </si>
  <si>
    <t>SPC-POP</t>
  </si>
  <si>
    <t>Product Disply</t>
  </si>
  <si>
    <t>SPC-SPL</t>
  </si>
  <si>
    <t>** WANT AN ADDITIONAL DISCOUNT? **</t>
  </si>
  <si>
    <t>Terms:</t>
  </si>
  <si>
    <t>* NO MINIMUM ORDER. ONLY PRE-PACK QTY'S</t>
  </si>
  <si>
    <t xml:space="preserve">* In the event of a return/refusal on all pre-book orders, pricing will revert to full wholesale pricing. </t>
  </si>
  <si>
    <t>* NET 60 Days based on credit approval</t>
  </si>
  <si>
    <t>* Cancellations will NOT be accepted</t>
  </si>
  <si>
    <t>* By placing this order, customer agrees to current Dealer Agreement</t>
  </si>
  <si>
    <t>SSL 2015 / 16 WINTER ORDER FORM</t>
  </si>
  <si>
    <t>SSL Pre-Book</t>
  </si>
  <si>
    <t>SSL Margin</t>
  </si>
  <si>
    <t>(HOT BUY PURCHASES EXCLUDED)</t>
  </si>
  <si>
    <t xml:space="preserve">Hand-Held Digital Luggage Scale </t>
  </si>
  <si>
    <t>N/A</t>
  </si>
  <si>
    <t>SPC Special (Includes FREE POP)</t>
  </si>
  <si>
    <t>Quantity</t>
  </si>
  <si>
    <t>City/State/Zip:</t>
  </si>
  <si>
    <t>EACH</t>
  </si>
  <si>
    <t>Comments:</t>
  </si>
  <si>
    <t>PURCHASE 20+ BAGS AND RECEIVE AN ADDITIONAL 2% DISCOUNT ON SPORTUBE HARD TRAVEL CASE ORDER</t>
  </si>
  <si>
    <t>* ORDER DEADLINE 04/01/2015 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</si>
</sst>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AD8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3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52" applyFill="1" applyBorder="1" applyAlignment="1" applyProtection="1">
      <alignment horizontal="right"/>
      <protection/>
    </xf>
    <xf numFmtId="0" fontId="7" fillId="33" borderId="0" xfId="52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wrapText="1"/>
      <protection/>
    </xf>
    <xf numFmtId="0" fontId="9" fillId="0" borderId="12" xfId="0" applyFont="1" applyBorder="1" applyAlignment="1" applyProtection="1">
      <alignment wrapText="1"/>
      <protection/>
    </xf>
    <xf numFmtId="0" fontId="9" fillId="0" borderId="10" xfId="52" applyFont="1" applyBorder="1" applyAlignment="1" applyProtection="1">
      <alignment/>
      <protection/>
    </xf>
    <xf numFmtId="0" fontId="55" fillId="0" borderId="0" xfId="0" applyFont="1" applyAlignment="1">
      <alignment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1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7" fillId="0" borderId="10" xfId="0" applyFont="1" applyBorder="1" applyAlignment="1" applyProtection="1">
      <alignment horizontal="center"/>
      <protection/>
    </xf>
    <xf numFmtId="0" fontId="57" fillId="34" borderId="10" xfId="0" applyFont="1" applyFill="1" applyBorder="1" applyAlignment="1" applyProtection="1">
      <alignment/>
      <protection/>
    </xf>
    <xf numFmtId="0" fontId="57" fillId="35" borderId="10" xfId="0" applyFont="1" applyFill="1" applyBorder="1" applyAlignment="1" applyProtection="1">
      <alignment/>
      <protection/>
    </xf>
    <xf numFmtId="0" fontId="58" fillId="35" borderId="0" xfId="0" applyFont="1" applyFill="1" applyAlignment="1" applyProtection="1">
      <alignment horizontal="center"/>
      <protection/>
    </xf>
    <xf numFmtId="0" fontId="56" fillId="35" borderId="10" xfId="0" applyFont="1" applyFill="1" applyBorder="1" applyAlignment="1" applyProtection="1">
      <alignment/>
      <protection/>
    </xf>
    <xf numFmtId="0" fontId="56" fillId="35" borderId="0" xfId="0" applyFont="1" applyFill="1" applyAlignment="1" applyProtection="1">
      <alignment/>
      <protection/>
    </xf>
    <xf numFmtId="0" fontId="59" fillId="35" borderId="0" xfId="0" applyFont="1" applyFill="1" applyAlignment="1" applyProtection="1">
      <alignment horizontal="center"/>
      <protection/>
    </xf>
    <xf numFmtId="0" fontId="59" fillId="35" borderId="10" xfId="0" applyFont="1" applyFill="1" applyBorder="1" applyAlignment="1" applyProtection="1">
      <alignment/>
      <protection/>
    </xf>
    <xf numFmtId="0" fontId="56" fillId="36" borderId="10" xfId="0" applyFont="1" applyFill="1" applyBorder="1" applyAlignment="1" applyProtection="1">
      <alignment horizontal="left"/>
      <protection/>
    </xf>
    <xf numFmtId="0" fontId="56" fillId="36" borderId="10" xfId="0" applyFont="1" applyFill="1" applyBorder="1" applyAlignment="1" applyProtection="1">
      <alignment/>
      <protection/>
    </xf>
    <xf numFmtId="49" fontId="56" fillId="36" borderId="10" xfId="0" applyNumberFormat="1" applyFont="1" applyFill="1" applyBorder="1" applyAlignment="1" applyProtection="1">
      <alignment horizontal="center"/>
      <protection/>
    </xf>
    <xf numFmtId="0" fontId="56" fillId="36" borderId="10" xfId="0" applyFont="1" applyFill="1" applyBorder="1" applyAlignment="1" applyProtection="1">
      <alignment horizontal="center"/>
      <protection/>
    </xf>
    <xf numFmtId="164" fontId="56" fillId="34" borderId="10" xfId="0" applyNumberFormat="1" applyFont="1" applyFill="1" applyBorder="1" applyAlignment="1" applyProtection="1">
      <alignment horizontal="center"/>
      <protection/>
    </xf>
    <xf numFmtId="9" fontId="56" fillId="34" borderId="10" xfId="0" applyNumberFormat="1" applyFont="1" applyFill="1" applyBorder="1" applyAlignment="1" applyProtection="1">
      <alignment horizontal="center"/>
      <protection/>
    </xf>
    <xf numFmtId="2" fontId="56" fillId="0" borderId="10" xfId="0" applyNumberFormat="1" applyFont="1" applyBorder="1" applyAlignment="1" applyProtection="1">
      <alignment horizontal="center"/>
      <protection/>
    </xf>
    <xf numFmtId="9" fontId="56" fillId="0" borderId="10" xfId="0" applyNumberFormat="1" applyFont="1" applyBorder="1" applyAlignment="1" applyProtection="1">
      <alignment horizontal="center"/>
      <protection/>
    </xf>
    <xf numFmtId="164" fontId="56" fillId="0" borderId="10" xfId="0" applyNumberFormat="1" applyFont="1" applyBorder="1" applyAlignment="1" applyProtection="1">
      <alignment horizontal="center"/>
      <protection/>
    </xf>
    <xf numFmtId="0" fontId="56" fillId="0" borderId="10" xfId="0" applyFont="1" applyBorder="1" applyAlignment="1" applyProtection="1">
      <alignment/>
      <protection/>
    </xf>
    <xf numFmtId="0" fontId="56" fillId="34" borderId="10" xfId="0" applyFont="1" applyFill="1" applyBorder="1" applyAlignment="1" applyProtection="1">
      <alignment horizontal="left"/>
      <protection/>
    </xf>
    <xf numFmtId="0" fontId="56" fillId="34" borderId="10" xfId="0" applyFont="1" applyFill="1" applyBorder="1" applyAlignment="1" applyProtection="1">
      <alignment/>
      <protection/>
    </xf>
    <xf numFmtId="49" fontId="56" fillId="34" borderId="10" xfId="0" applyNumberFormat="1" applyFont="1" applyFill="1" applyBorder="1" applyAlignment="1" applyProtection="1">
      <alignment horizontal="center"/>
      <protection/>
    </xf>
    <xf numFmtId="0" fontId="56" fillId="34" borderId="10" xfId="0" applyFont="1" applyFill="1" applyBorder="1" applyAlignment="1" applyProtection="1">
      <alignment horizontal="center"/>
      <protection/>
    </xf>
    <xf numFmtId="164" fontId="58" fillId="34" borderId="10" xfId="0" applyNumberFormat="1" applyFont="1" applyFill="1" applyBorder="1" applyAlignment="1" applyProtection="1">
      <alignment horizontal="center"/>
      <protection/>
    </xf>
    <xf numFmtId="2" fontId="56" fillId="34" borderId="10" xfId="0" applyNumberFormat="1" applyFont="1" applyFill="1" applyBorder="1" applyAlignment="1" applyProtection="1">
      <alignment horizontal="center"/>
      <protection/>
    </xf>
    <xf numFmtId="0" fontId="59" fillId="34" borderId="10" xfId="0" applyFont="1" applyFill="1" applyBorder="1" applyAlignment="1" applyProtection="1">
      <alignment/>
      <protection/>
    </xf>
    <xf numFmtId="0" fontId="56" fillId="35" borderId="10" xfId="0" applyFont="1" applyFill="1" applyBorder="1" applyAlignment="1" applyProtection="1">
      <alignment horizontal="center"/>
      <protection/>
    </xf>
    <xf numFmtId="164" fontId="58" fillId="35" borderId="10" xfId="0" applyNumberFormat="1" applyFont="1" applyFill="1" applyBorder="1" applyAlignment="1" applyProtection="1">
      <alignment horizontal="center"/>
      <protection/>
    </xf>
    <xf numFmtId="9" fontId="56" fillId="35" borderId="10" xfId="0" applyNumberFormat="1" applyFont="1" applyFill="1" applyBorder="1" applyAlignment="1" applyProtection="1">
      <alignment horizontal="center"/>
      <protection/>
    </xf>
    <xf numFmtId="2" fontId="57" fillId="35" borderId="10" xfId="0" applyNumberFormat="1" applyFont="1" applyFill="1" applyBorder="1" applyAlignment="1" applyProtection="1">
      <alignment horizontal="center"/>
      <protection/>
    </xf>
    <xf numFmtId="164" fontId="56" fillId="35" borderId="10" xfId="0" applyNumberFormat="1" applyFont="1" applyFill="1" applyBorder="1" applyAlignment="1" applyProtection="1">
      <alignment horizontal="center"/>
      <protection/>
    </xf>
    <xf numFmtId="1" fontId="9" fillId="36" borderId="10" xfId="60" applyNumberFormat="1" applyFont="1" applyFill="1" applyBorder="1" applyAlignment="1" applyProtection="1">
      <alignment horizontal="center"/>
      <protection/>
    </xf>
    <xf numFmtId="0" fontId="56" fillId="0" borderId="10" xfId="0" applyFont="1" applyBorder="1" applyAlignment="1" applyProtection="1">
      <alignment horizontal="center"/>
      <protection/>
    </xf>
    <xf numFmtId="1" fontId="9" fillId="34" borderId="10" xfId="60" applyNumberFormat="1" applyFont="1" applyFill="1" applyBorder="1" applyAlignment="1" applyProtection="1">
      <alignment horizontal="center"/>
      <protection/>
    </xf>
    <xf numFmtId="0" fontId="57" fillId="34" borderId="10" xfId="0" applyFont="1" applyFill="1" applyBorder="1" applyAlignment="1" applyProtection="1">
      <alignment horizontal="center"/>
      <protection/>
    </xf>
    <xf numFmtId="0" fontId="59" fillId="34" borderId="10" xfId="0" applyFont="1" applyFill="1" applyBorder="1" applyAlignment="1" applyProtection="1">
      <alignment horizontal="center"/>
      <protection/>
    </xf>
    <xf numFmtId="2" fontId="56" fillId="35" borderId="10" xfId="0" applyNumberFormat="1" applyFont="1" applyFill="1" applyBorder="1" applyAlignment="1" applyProtection="1">
      <alignment horizontal="center"/>
      <protection/>
    </xf>
    <xf numFmtId="164" fontId="56" fillId="34" borderId="10" xfId="0" applyNumberFormat="1" applyFont="1" applyFill="1" applyBorder="1" applyAlignment="1" applyProtection="1">
      <alignment/>
      <protection/>
    </xf>
    <xf numFmtId="9" fontId="56" fillId="34" borderId="10" xfId="0" applyNumberFormat="1" applyFont="1" applyFill="1" applyBorder="1" applyAlignment="1" applyProtection="1">
      <alignment/>
      <protection/>
    </xf>
    <xf numFmtId="0" fontId="56" fillId="35" borderId="10" xfId="0" applyFont="1" applyFill="1" applyBorder="1" applyAlignment="1" applyProtection="1">
      <alignment horizontal="left"/>
      <protection/>
    </xf>
    <xf numFmtId="49" fontId="56" fillId="35" borderId="10" xfId="0" applyNumberFormat="1" applyFont="1" applyFill="1" applyBorder="1" applyAlignment="1" applyProtection="1">
      <alignment horizontal="center"/>
      <protection/>
    </xf>
    <xf numFmtId="0" fontId="9" fillId="36" borderId="10" xfId="58" applyFont="1" applyFill="1" applyBorder="1" applyAlignment="1" applyProtection="1">
      <alignment horizontal="left"/>
      <protection/>
    </xf>
    <xf numFmtId="0" fontId="9" fillId="36" borderId="10" xfId="59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/>
      <protection/>
    </xf>
    <xf numFmtId="0" fontId="57" fillId="0" borderId="14" xfId="0" applyFont="1" applyBorder="1" applyAlignment="1" applyProtection="1">
      <alignment horizontal="center"/>
      <protection/>
    </xf>
    <xf numFmtId="164" fontId="57" fillId="0" borderId="14" xfId="0" applyNumberFormat="1" applyFont="1" applyBorder="1" applyAlignment="1" applyProtection="1">
      <alignment horizontal="center"/>
      <protection/>
    </xf>
    <xf numFmtId="0" fontId="6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6" fillId="0" borderId="10" xfId="0" applyFont="1" applyBorder="1" applyAlignment="1" applyProtection="1">
      <alignment horizontal="center"/>
      <protection locked="0"/>
    </xf>
    <xf numFmtId="0" fontId="55" fillId="37" borderId="15" xfId="0" applyFont="1" applyFill="1" applyBorder="1" applyAlignment="1" applyProtection="1">
      <alignment horizontal="center" vertical="center"/>
      <protection/>
    </xf>
    <xf numFmtId="0" fontId="55" fillId="37" borderId="16" xfId="0" applyFont="1" applyFill="1" applyBorder="1" applyAlignment="1" applyProtection="1">
      <alignment horizontal="center" vertical="center"/>
      <protection/>
    </xf>
    <xf numFmtId="0" fontId="55" fillId="37" borderId="17" xfId="0" applyFont="1" applyFill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0" fontId="56" fillId="0" borderId="19" xfId="0" applyFont="1" applyBorder="1" applyAlignment="1" applyProtection="1">
      <alignment horizontal="center"/>
      <protection/>
    </xf>
    <xf numFmtId="0" fontId="60" fillId="0" borderId="20" xfId="0" applyFont="1" applyBorder="1" applyAlignment="1" applyProtection="1">
      <alignment horizontal="center"/>
      <protection/>
    </xf>
    <xf numFmtId="0" fontId="60" fillId="0" borderId="21" xfId="0" applyFont="1" applyBorder="1" applyAlignment="1" applyProtection="1">
      <alignment horizontal="center"/>
      <protection/>
    </xf>
    <xf numFmtId="0" fontId="60" fillId="0" borderId="22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52" applyNumberFormat="1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52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portube.com" TargetMode="External" /><Relationship Id="rId2" Type="http://schemas.openxmlformats.org/officeDocument/2006/relationships/hyperlink" Target="http://www.sportube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tabSelected="1" zoomScalePageLayoutView="0" workbookViewId="0" topLeftCell="A1">
      <selection activeCell="K18" sqref="K18"/>
    </sheetView>
  </sheetViews>
  <sheetFormatPr defaultColWidth="9.00390625" defaultRowHeight="14.25"/>
  <cols>
    <col min="1" max="1" width="13.375" style="0" bestFit="1" customWidth="1"/>
    <col min="2" max="2" width="38.75390625" style="0" customWidth="1"/>
    <col min="3" max="3" width="14.75390625" style="0" hidden="1" customWidth="1"/>
    <col min="4" max="4" width="13.50390625" style="0" customWidth="1"/>
    <col min="5" max="5" width="15.25390625" style="0" bestFit="1" customWidth="1"/>
    <col min="6" max="6" width="12.625" style="0" bestFit="1" customWidth="1"/>
    <col min="7" max="7" width="10.00390625" style="0" hidden="1" customWidth="1"/>
    <col min="8" max="8" width="7.75390625" style="0" hidden="1" customWidth="1"/>
    <col min="9" max="9" width="12.125" style="0" customWidth="1"/>
    <col min="10" max="10" width="7.75390625" style="0" hidden="1" customWidth="1"/>
    <col min="11" max="11" width="11.875" style="0" customWidth="1"/>
    <col min="12" max="12" width="10.625" style="0" customWidth="1"/>
    <col min="13" max="13" width="14.625" style="0" bestFit="1" customWidth="1"/>
    <col min="14" max="14" width="15.375" style="0" customWidth="1"/>
  </cols>
  <sheetData>
    <row r="1" spans="1:21" ht="18" customHeight="1">
      <c r="A1" s="32"/>
      <c r="B1" s="32"/>
      <c r="C1" s="32"/>
      <c r="D1" s="32"/>
      <c r="E1" s="105" t="s">
        <v>134</v>
      </c>
      <c r="F1" s="105"/>
      <c r="G1" s="105"/>
      <c r="H1" s="105"/>
      <c r="I1" s="105"/>
      <c r="J1" s="105"/>
      <c r="K1" s="105"/>
      <c r="L1" s="32"/>
      <c r="M1" s="32"/>
      <c r="N1" s="1" t="s">
        <v>0</v>
      </c>
      <c r="O1" s="2"/>
      <c r="P1" s="3"/>
      <c r="R1" s="4"/>
      <c r="S1" s="4"/>
      <c r="T1" s="4"/>
      <c r="U1" s="4"/>
    </row>
    <row r="2" spans="1:21" ht="26.25" customHeight="1">
      <c r="A2" s="32"/>
      <c r="B2" s="32"/>
      <c r="C2" s="33" t="s">
        <v>1</v>
      </c>
      <c r="D2" s="33"/>
      <c r="E2" s="105"/>
      <c r="F2" s="105"/>
      <c r="G2" s="105"/>
      <c r="H2" s="105"/>
      <c r="I2" s="105"/>
      <c r="J2" s="105"/>
      <c r="K2" s="105"/>
      <c r="L2" s="32"/>
      <c r="M2" s="32"/>
      <c r="N2" s="5" t="s">
        <v>2</v>
      </c>
      <c r="O2" s="3"/>
      <c r="P2" s="3"/>
      <c r="R2" s="6"/>
      <c r="S2" s="6"/>
      <c r="T2" s="6"/>
      <c r="U2" s="6"/>
    </row>
    <row r="3" spans="1:21" ht="14.25" customHeight="1">
      <c r="A3" s="32"/>
      <c r="B3" s="32"/>
      <c r="C3" s="32"/>
      <c r="D3" s="32"/>
      <c r="E3" s="105"/>
      <c r="F3" s="105"/>
      <c r="G3" s="105"/>
      <c r="H3" s="105"/>
      <c r="I3" s="105"/>
      <c r="J3" s="105"/>
      <c r="K3" s="105"/>
      <c r="L3" s="32"/>
      <c r="M3" s="32"/>
      <c r="N3" s="7" t="s">
        <v>3</v>
      </c>
      <c r="O3" s="8"/>
      <c r="P3" s="8"/>
      <c r="Q3" s="8"/>
      <c r="R3" s="8"/>
      <c r="S3" s="8"/>
      <c r="U3" s="9"/>
    </row>
    <row r="4" spans="1:21" ht="14.25" customHeight="1">
      <c r="A4" s="32"/>
      <c r="B4" s="32"/>
      <c r="C4" s="32"/>
      <c r="D4" s="32"/>
      <c r="E4" s="105"/>
      <c r="F4" s="105"/>
      <c r="G4" s="105"/>
      <c r="H4" s="105"/>
      <c r="I4" s="105"/>
      <c r="J4" s="105"/>
      <c r="K4" s="105"/>
      <c r="L4" s="32"/>
      <c r="M4" s="32"/>
      <c r="N4" s="7" t="s">
        <v>4</v>
      </c>
      <c r="O4" s="8"/>
      <c r="P4" s="8"/>
      <c r="Q4" s="8"/>
      <c r="R4" s="8"/>
      <c r="S4" s="8"/>
      <c r="U4" s="9"/>
    </row>
    <row r="5" spans="1:21" ht="16.5" customHeight="1">
      <c r="A5" s="32"/>
      <c r="B5" s="32"/>
      <c r="C5" s="32"/>
      <c r="D5" s="104" t="s">
        <v>146</v>
      </c>
      <c r="E5" s="104"/>
      <c r="F5" s="104"/>
      <c r="G5" s="104"/>
      <c r="H5" s="104"/>
      <c r="I5" s="104"/>
      <c r="J5" s="104"/>
      <c r="K5" s="104"/>
      <c r="L5" s="104"/>
      <c r="M5" s="32"/>
      <c r="N5" s="7" t="s">
        <v>5</v>
      </c>
      <c r="O5" s="10"/>
      <c r="P5" s="10"/>
      <c r="Q5" s="11"/>
      <c r="R5" s="11"/>
      <c r="S5" s="11"/>
      <c r="U5" s="9"/>
    </row>
    <row r="6" spans="1:21" ht="16.5">
      <c r="A6" s="32"/>
      <c r="B6" s="32"/>
      <c r="C6" s="32"/>
      <c r="D6" s="104"/>
      <c r="E6" s="104"/>
      <c r="F6" s="104"/>
      <c r="G6" s="104"/>
      <c r="H6" s="104"/>
      <c r="I6" s="104"/>
      <c r="J6" s="104"/>
      <c r="K6" s="104"/>
      <c r="L6" s="104"/>
      <c r="M6" s="32"/>
      <c r="N6" s="12" t="s">
        <v>6</v>
      </c>
      <c r="O6" s="10"/>
      <c r="P6" s="10"/>
      <c r="Q6" s="11"/>
      <c r="R6" s="11"/>
      <c r="S6" s="11"/>
      <c r="U6" s="13"/>
    </row>
    <row r="7" spans="1:21" ht="16.5">
      <c r="A7" s="34" t="s">
        <v>7</v>
      </c>
      <c r="B7" s="32"/>
      <c r="C7" s="32"/>
      <c r="D7" s="34" t="s">
        <v>8</v>
      </c>
      <c r="E7" s="32"/>
      <c r="F7" s="32"/>
      <c r="G7" s="32"/>
      <c r="H7" s="32"/>
      <c r="I7" s="32"/>
      <c r="J7" s="2"/>
      <c r="K7" s="32"/>
      <c r="L7" s="32"/>
      <c r="M7" s="32"/>
      <c r="N7" s="12" t="s">
        <v>9</v>
      </c>
      <c r="O7" s="14"/>
      <c r="P7" s="14"/>
      <c r="Q7" s="11"/>
      <c r="R7" s="11"/>
      <c r="S7" s="11"/>
      <c r="U7" s="13"/>
    </row>
    <row r="8" spans="1:14" ht="27.75" customHeight="1">
      <c r="A8" s="15" t="s">
        <v>10</v>
      </c>
      <c r="B8" s="101"/>
      <c r="C8" s="101"/>
      <c r="D8" s="15" t="s">
        <v>10</v>
      </c>
      <c r="E8" s="101"/>
      <c r="F8" s="101"/>
      <c r="G8" s="101"/>
      <c r="H8" s="101"/>
      <c r="I8" s="101"/>
      <c r="J8" s="16"/>
      <c r="K8" s="17" t="s">
        <v>11</v>
      </c>
      <c r="L8" s="102"/>
      <c r="M8" s="102"/>
      <c r="N8" s="102"/>
    </row>
    <row r="9" spans="1:14" ht="27.75" customHeight="1">
      <c r="A9" s="15" t="s">
        <v>12</v>
      </c>
      <c r="B9" s="101"/>
      <c r="C9" s="101"/>
      <c r="D9" s="15" t="s">
        <v>13</v>
      </c>
      <c r="E9" s="101"/>
      <c r="F9" s="101"/>
      <c r="G9" s="101"/>
      <c r="H9" s="101"/>
      <c r="I9" s="101"/>
      <c r="J9" s="16"/>
      <c r="K9" s="17" t="s">
        <v>14</v>
      </c>
      <c r="L9" s="101"/>
      <c r="M9" s="101"/>
      <c r="N9" s="101"/>
    </row>
    <row r="10" spans="1:14" ht="27.75" customHeight="1">
      <c r="A10" s="15" t="s">
        <v>13</v>
      </c>
      <c r="B10" s="101"/>
      <c r="C10" s="101"/>
      <c r="D10" s="15"/>
      <c r="E10" s="101"/>
      <c r="F10" s="101"/>
      <c r="G10" s="101"/>
      <c r="H10" s="101"/>
      <c r="I10" s="101"/>
      <c r="J10" s="18"/>
      <c r="K10" s="19" t="s">
        <v>15</v>
      </c>
      <c r="L10" s="106"/>
      <c r="M10" s="106"/>
      <c r="N10" s="106"/>
    </row>
    <row r="11" spans="1:14" ht="27.75" customHeight="1">
      <c r="A11" s="15" t="s">
        <v>142</v>
      </c>
      <c r="B11" s="101"/>
      <c r="C11" s="101"/>
      <c r="D11" s="15" t="s">
        <v>142</v>
      </c>
      <c r="E11" s="101"/>
      <c r="F11" s="101"/>
      <c r="G11" s="101"/>
      <c r="H11" s="101"/>
      <c r="I11" s="101"/>
      <c r="J11" s="18"/>
      <c r="K11" s="19" t="s">
        <v>16</v>
      </c>
      <c r="L11" s="106"/>
      <c r="M11" s="106"/>
      <c r="N11" s="106"/>
    </row>
    <row r="12" spans="1:14" ht="27.75" customHeight="1">
      <c r="A12" s="15" t="s">
        <v>17</v>
      </c>
      <c r="B12" s="101"/>
      <c r="C12" s="101"/>
      <c r="D12" s="35"/>
      <c r="E12" s="101"/>
      <c r="F12" s="101"/>
      <c r="G12" s="101"/>
      <c r="H12" s="101"/>
      <c r="I12" s="101"/>
      <c r="J12" s="16"/>
      <c r="K12" s="17" t="s">
        <v>18</v>
      </c>
      <c r="L12" s="102"/>
      <c r="M12" s="102"/>
      <c r="N12" s="102"/>
    </row>
    <row r="13" spans="1:14" ht="27.75" customHeight="1">
      <c r="A13" s="20" t="s">
        <v>19</v>
      </c>
      <c r="B13" s="103"/>
      <c r="C13" s="103"/>
      <c r="D13" s="15" t="s">
        <v>20</v>
      </c>
      <c r="E13" s="101"/>
      <c r="F13" s="101"/>
      <c r="G13" s="101"/>
      <c r="H13" s="101"/>
      <c r="I13" s="101"/>
      <c r="J13" s="16"/>
      <c r="K13" s="17" t="s">
        <v>21</v>
      </c>
      <c r="L13" s="102"/>
      <c r="M13" s="102"/>
      <c r="N13" s="102"/>
    </row>
    <row r="14" spans="1:14" ht="1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9.5" customHeight="1">
      <c r="A15" s="36" t="s">
        <v>22</v>
      </c>
      <c r="B15" s="36" t="s">
        <v>23</v>
      </c>
      <c r="C15" s="36" t="s">
        <v>24</v>
      </c>
      <c r="D15" s="36" t="s">
        <v>25</v>
      </c>
      <c r="E15" s="37" t="s">
        <v>135</v>
      </c>
      <c r="F15" s="37" t="s">
        <v>136</v>
      </c>
      <c r="G15" s="36" t="s">
        <v>26</v>
      </c>
      <c r="H15" s="36" t="s">
        <v>27</v>
      </c>
      <c r="I15" s="36" t="s">
        <v>28</v>
      </c>
      <c r="J15" s="36" t="s">
        <v>27</v>
      </c>
      <c r="K15" s="36" t="s">
        <v>29</v>
      </c>
      <c r="L15" s="36" t="s">
        <v>30</v>
      </c>
      <c r="M15" s="36" t="s">
        <v>141</v>
      </c>
      <c r="N15" s="36" t="s">
        <v>31</v>
      </c>
    </row>
    <row r="16" spans="1:14" ht="19.5" customHeight="1">
      <c r="A16" s="38"/>
      <c r="B16" s="38" t="s">
        <v>32</v>
      </c>
      <c r="C16" s="38"/>
      <c r="D16" s="38"/>
      <c r="E16" s="39" t="s">
        <v>33</v>
      </c>
      <c r="F16" s="40"/>
      <c r="G16" s="41"/>
      <c r="H16" s="41"/>
      <c r="I16" s="42" t="s">
        <v>143</v>
      </c>
      <c r="J16" s="41"/>
      <c r="K16" s="38"/>
      <c r="L16" s="38"/>
      <c r="M16" s="43" t="s">
        <v>34</v>
      </c>
      <c r="N16" s="40"/>
    </row>
    <row r="17" spans="1:14" ht="19.5" customHeight="1">
      <c r="A17" s="44" t="s">
        <v>35</v>
      </c>
      <c r="B17" s="45" t="s">
        <v>36</v>
      </c>
      <c r="C17" s="46" t="s">
        <v>37</v>
      </c>
      <c r="D17" s="47" t="s">
        <v>38</v>
      </c>
      <c r="E17" s="48">
        <v>60</v>
      </c>
      <c r="F17" s="49">
        <f>(K17-E17)/K17</f>
        <v>0.5998666222074024</v>
      </c>
      <c r="G17" s="50">
        <v>63</v>
      </c>
      <c r="H17" s="51">
        <f>(K17-G17)/K17</f>
        <v>0.5798599533177725</v>
      </c>
      <c r="I17" s="52">
        <v>74.95</v>
      </c>
      <c r="J17" s="51">
        <f>(K17-I17)/K17</f>
        <v>0.5001667222407469</v>
      </c>
      <c r="K17" s="52">
        <v>149.95</v>
      </c>
      <c r="L17" s="52">
        <f>K17*0.9</f>
        <v>134.95499999999998</v>
      </c>
      <c r="M17" s="85"/>
      <c r="N17" s="52">
        <f>M17*E17</f>
        <v>0</v>
      </c>
    </row>
    <row r="18" spans="1:14" ht="19.5" customHeight="1">
      <c r="A18" s="44" t="s">
        <v>39</v>
      </c>
      <c r="B18" s="45" t="s">
        <v>36</v>
      </c>
      <c r="C18" s="46" t="s">
        <v>40</v>
      </c>
      <c r="D18" s="47" t="s">
        <v>41</v>
      </c>
      <c r="E18" s="48">
        <v>60</v>
      </c>
      <c r="F18" s="49">
        <f aca="true" t="shared" si="0" ref="F18:F55">(K18-E18)/K18</f>
        <v>0.5998666222074024</v>
      </c>
      <c r="G18" s="50">
        <v>63</v>
      </c>
      <c r="H18" s="51">
        <f aca="true" t="shared" si="1" ref="H18:H55">(K18-G18)/K18</f>
        <v>0.5798599533177725</v>
      </c>
      <c r="I18" s="52">
        <v>74.95</v>
      </c>
      <c r="J18" s="51">
        <f aca="true" t="shared" si="2" ref="J18:J55">(K18-I18)/K18</f>
        <v>0.5001667222407469</v>
      </c>
      <c r="K18" s="52">
        <v>149.95</v>
      </c>
      <c r="L18" s="52">
        <f aca="true" t="shared" si="3" ref="L18:L55">K18*0.9</f>
        <v>134.95499999999998</v>
      </c>
      <c r="M18" s="85"/>
      <c r="N18" s="52">
        <f>M18*E18</f>
        <v>0</v>
      </c>
    </row>
    <row r="19" spans="1:14" ht="15" customHeight="1">
      <c r="A19" s="54"/>
      <c r="B19" s="55"/>
      <c r="C19" s="56"/>
      <c r="D19" s="57"/>
      <c r="E19" s="58" t="s">
        <v>33</v>
      </c>
      <c r="F19" s="49"/>
      <c r="G19" s="59"/>
      <c r="H19" s="49"/>
      <c r="I19" s="48"/>
      <c r="J19" s="49"/>
      <c r="K19" s="48"/>
      <c r="L19" s="48"/>
      <c r="M19" s="60" t="s">
        <v>42</v>
      </c>
      <c r="N19" s="55"/>
    </row>
    <row r="20" spans="1:14" ht="19.5" customHeight="1">
      <c r="A20" s="44" t="s">
        <v>43</v>
      </c>
      <c r="B20" s="45" t="s">
        <v>44</v>
      </c>
      <c r="C20" s="46" t="s">
        <v>45</v>
      </c>
      <c r="D20" s="47" t="s">
        <v>38</v>
      </c>
      <c r="E20" s="48">
        <v>80</v>
      </c>
      <c r="F20" s="49">
        <f t="shared" si="0"/>
        <v>0.5998999749937484</v>
      </c>
      <c r="G20" s="50">
        <v>85</v>
      </c>
      <c r="H20" s="51">
        <f t="shared" si="1"/>
        <v>0.5748937234308577</v>
      </c>
      <c r="I20" s="52">
        <v>99.95</v>
      </c>
      <c r="J20" s="51">
        <f t="shared" si="2"/>
        <v>0.5001250312578144</v>
      </c>
      <c r="K20" s="52">
        <v>199.95</v>
      </c>
      <c r="L20" s="52">
        <f t="shared" si="3"/>
        <v>179.95499999999998</v>
      </c>
      <c r="M20" s="85"/>
      <c r="N20" s="52">
        <f>M20*E20</f>
        <v>0</v>
      </c>
    </row>
    <row r="21" spans="1:14" ht="19.5" customHeight="1">
      <c r="A21" s="44" t="s">
        <v>46</v>
      </c>
      <c r="B21" s="45" t="s">
        <v>44</v>
      </c>
      <c r="C21" s="46" t="s">
        <v>47</v>
      </c>
      <c r="D21" s="47" t="s">
        <v>41</v>
      </c>
      <c r="E21" s="48">
        <v>80</v>
      </c>
      <c r="F21" s="49">
        <f t="shared" si="0"/>
        <v>0.5998999749937484</v>
      </c>
      <c r="G21" s="50">
        <v>85</v>
      </c>
      <c r="H21" s="51">
        <f t="shared" si="1"/>
        <v>0.5748937234308577</v>
      </c>
      <c r="I21" s="52">
        <v>99.95</v>
      </c>
      <c r="J21" s="51">
        <f t="shared" si="2"/>
        <v>0.5001250312578144</v>
      </c>
      <c r="K21" s="52">
        <v>199.95</v>
      </c>
      <c r="L21" s="52">
        <f t="shared" si="3"/>
        <v>179.95499999999998</v>
      </c>
      <c r="M21" s="85"/>
      <c r="N21" s="52">
        <f>M21*E21</f>
        <v>0</v>
      </c>
    </row>
    <row r="22" spans="1:14" ht="15" customHeight="1">
      <c r="A22" s="54"/>
      <c r="B22" s="55"/>
      <c r="C22" s="56"/>
      <c r="D22" s="57"/>
      <c r="E22" s="58" t="s">
        <v>48</v>
      </c>
      <c r="F22" s="49"/>
      <c r="G22" s="59"/>
      <c r="H22" s="49"/>
      <c r="I22" s="48"/>
      <c r="J22" s="49"/>
      <c r="K22" s="48"/>
      <c r="L22" s="48"/>
      <c r="M22" s="60" t="s">
        <v>42</v>
      </c>
      <c r="N22" s="55"/>
    </row>
    <row r="23" spans="1:14" ht="19.5" customHeight="1">
      <c r="A23" s="44" t="s">
        <v>49</v>
      </c>
      <c r="B23" s="45" t="s">
        <v>50</v>
      </c>
      <c r="C23" s="46" t="s">
        <v>51</v>
      </c>
      <c r="D23" s="47" t="s">
        <v>38</v>
      </c>
      <c r="E23" s="48">
        <v>88</v>
      </c>
      <c r="F23" s="49">
        <f t="shared" si="0"/>
        <v>0.6173081104587954</v>
      </c>
      <c r="G23" s="50">
        <v>92</v>
      </c>
      <c r="H23" s="51">
        <f t="shared" si="1"/>
        <v>0.5999130245705588</v>
      </c>
      <c r="I23" s="52">
        <v>114.95</v>
      </c>
      <c r="J23" s="51">
        <f t="shared" si="2"/>
        <v>0.5001087192868015</v>
      </c>
      <c r="K23" s="52">
        <v>229.95</v>
      </c>
      <c r="L23" s="52">
        <f t="shared" si="3"/>
        <v>206.95499999999998</v>
      </c>
      <c r="M23" s="85"/>
      <c r="N23" s="52">
        <f>M23*E23</f>
        <v>0</v>
      </c>
    </row>
    <row r="24" spans="1:14" ht="19.5" customHeight="1">
      <c r="A24" s="44" t="s">
        <v>52</v>
      </c>
      <c r="B24" s="45" t="s">
        <v>50</v>
      </c>
      <c r="C24" s="46" t="s">
        <v>53</v>
      </c>
      <c r="D24" s="47" t="s">
        <v>41</v>
      </c>
      <c r="E24" s="48">
        <v>88</v>
      </c>
      <c r="F24" s="49">
        <f t="shared" si="0"/>
        <v>0.6173081104587954</v>
      </c>
      <c r="G24" s="50">
        <v>92</v>
      </c>
      <c r="H24" s="51">
        <f t="shared" si="1"/>
        <v>0.5999130245705588</v>
      </c>
      <c r="I24" s="52">
        <v>114.95</v>
      </c>
      <c r="J24" s="51">
        <f t="shared" si="2"/>
        <v>0.5001087192868015</v>
      </c>
      <c r="K24" s="52">
        <v>229.95</v>
      </c>
      <c r="L24" s="52">
        <f t="shared" si="3"/>
        <v>206.95499999999998</v>
      </c>
      <c r="M24" s="85"/>
      <c r="N24" s="52">
        <f>M24*E24</f>
        <v>0</v>
      </c>
    </row>
    <row r="25" spans="1:14" ht="15" customHeight="1">
      <c r="A25" s="54"/>
      <c r="B25" s="55"/>
      <c r="C25" s="56"/>
      <c r="D25" s="57"/>
      <c r="E25" s="48"/>
      <c r="F25" s="49"/>
      <c r="G25" s="59"/>
      <c r="H25" s="49"/>
      <c r="I25" s="48"/>
      <c r="J25" s="49"/>
      <c r="K25" s="48"/>
      <c r="L25" s="48"/>
      <c r="M25" s="55"/>
      <c r="N25" s="55"/>
    </row>
    <row r="26" spans="1:14" ht="19.5" customHeight="1">
      <c r="A26" s="40"/>
      <c r="B26" s="38" t="s">
        <v>54</v>
      </c>
      <c r="C26" s="61"/>
      <c r="D26" s="61"/>
      <c r="E26" s="62" t="s">
        <v>55</v>
      </c>
      <c r="F26" s="63"/>
      <c r="G26" s="64" t="s">
        <v>56</v>
      </c>
      <c r="H26" s="63"/>
      <c r="I26" s="65"/>
      <c r="J26" s="63"/>
      <c r="K26" s="65"/>
      <c r="L26" s="65"/>
      <c r="M26" s="43" t="s">
        <v>42</v>
      </c>
      <c r="N26" s="40"/>
    </row>
    <row r="27" spans="1:14" ht="19.5" customHeight="1">
      <c r="A27" s="53" t="s">
        <v>57</v>
      </c>
      <c r="B27" s="53" t="s">
        <v>58</v>
      </c>
      <c r="C27" s="66">
        <v>641986992011</v>
      </c>
      <c r="D27" s="67" t="s">
        <v>59</v>
      </c>
      <c r="E27" s="48">
        <f>I27*0.85</f>
        <v>71.39999999999999</v>
      </c>
      <c r="F27" s="49">
        <f t="shared" si="0"/>
        <v>0.603223117532648</v>
      </c>
      <c r="G27" s="50">
        <f>I27*0.9</f>
        <v>75.60000000000001</v>
      </c>
      <c r="H27" s="51">
        <f t="shared" si="1"/>
        <v>0.5798833009169213</v>
      </c>
      <c r="I27" s="52">
        <v>84</v>
      </c>
      <c r="J27" s="51">
        <f t="shared" si="2"/>
        <v>0.5332036676854681</v>
      </c>
      <c r="K27" s="52">
        <v>179.95</v>
      </c>
      <c r="L27" s="52">
        <f t="shared" si="3"/>
        <v>161.95499999999998</v>
      </c>
      <c r="M27" s="85"/>
      <c r="N27" s="52">
        <f>M27*E27</f>
        <v>0</v>
      </c>
    </row>
    <row r="28" spans="1:14" ht="19.5" customHeight="1">
      <c r="A28" s="53" t="s">
        <v>60</v>
      </c>
      <c r="B28" s="53" t="s">
        <v>61</v>
      </c>
      <c r="C28" s="66">
        <v>641986992028</v>
      </c>
      <c r="D28" s="67" t="s">
        <v>62</v>
      </c>
      <c r="E28" s="48">
        <f aca="true" t="shared" si="4" ref="E28:E55">I28*0.85</f>
        <v>71.39999999999999</v>
      </c>
      <c r="F28" s="49">
        <f t="shared" si="0"/>
        <v>0.603223117532648</v>
      </c>
      <c r="G28" s="50">
        <f aca="true" t="shared" si="5" ref="G28:G55">I28*0.9</f>
        <v>75.60000000000001</v>
      </c>
      <c r="H28" s="51">
        <f t="shared" si="1"/>
        <v>0.5798833009169213</v>
      </c>
      <c r="I28" s="52">
        <v>84</v>
      </c>
      <c r="J28" s="51">
        <f t="shared" si="2"/>
        <v>0.5332036676854681</v>
      </c>
      <c r="K28" s="52">
        <v>179.95</v>
      </c>
      <c r="L28" s="52">
        <f t="shared" si="3"/>
        <v>161.95499999999998</v>
      </c>
      <c r="M28" s="85"/>
      <c r="N28" s="52">
        <f>M28*E28</f>
        <v>0</v>
      </c>
    </row>
    <row r="29" spans="1:14" ht="19.5" customHeight="1">
      <c r="A29" s="53" t="s">
        <v>63</v>
      </c>
      <c r="B29" s="53" t="s">
        <v>64</v>
      </c>
      <c r="C29" s="66">
        <v>641986992035</v>
      </c>
      <c r="D29" s="67" t="s">
        <v>65</v>
      </c>
      <c r="E29" s="48">
        <f t="shared" si="4"/>
        <v>71.39999999999999</v>
      </c>
      <c r="F29" s="49">
        <f t="shared" si="0"/>
        <v>0.603223117532648</v>
      </c>
      <c r="G29" s="50">
        <f t="shared" si="5"/>
        <v>75.60000000000001</v>
      </c>
      <c r="H29" s="51">
        <f t="shared" si="1"/>
        <v>0.5798833009169213</v>
      </c>
      <c r="I29" s="52">
        <v>84</v>
      </c>
      <c r="J29" s="51">
        <f t="shared" si="2"/>
        <v>0.5332036676854681</v>
      </c>
      <c r="K29" s="52">
        <v>179.95</v>
      </c>
      <c r="L29" s="52">
        <f t="shared" si="3"/>
        <v>161.95499999999998</v>
      </c>
      <c r="M29" s="85"/>
      <c r="N29" s="52">
        <f>M29*E29</f>
        <v>0</v>
      </c>
    </row>
    <row r="30" spans="1:14" ht="15" customHeight="1">
      <c r="A30" s="55"/>
      <c r="B30" s="55"/>
      <c r="C30" s="68"/>
      <c r="D30" s="57"/>
      <c r="E30" s="48"/>
      <c r="F30" s="49"/>
      <c r="G30" s="59"/>
      <c r="H30" s="49"/>
      <c r="I30" s="48"/>
      <c r="J30" s="49"/>
      <c r="K30" s="48"/>
      <c r="L30" s="48"/>
      <c r="M30" s="60" t="s">
        <v>66</v>
      </c>
      <c r="N30" s="55"/>
    </row>
    <row r="31" spans="1:14" ht="19.5" customHeight="1">
      <c r="A31" s="53" t="s">
        <v>67</v>
      </c>
      <c r="B31" s="53" t="s">
        <v>68</v>
      </c>
      <c r="C31" s="66">
        <v>641986991021</v>
      </c>
      <c r="D31" s="67" t="s">
        <v>59</v>
      </c>
      <c r="E31" s="48">
        <f t="shared" si="4"/>
        <v>55.25</v>
      </c>
      <c r="F31" s="49">
        <f t="shared" si="0"/>
        <v>0.6052161486245087</v>
      </c>
      <c r="G31" s="50">
        <f t="shared" si="5"/>
        <v>58.5</v>
      </c>
      <c r="H31" s="51">
        <f t="shared" si="1"/>
        <v>0.5819935691318328</v>
      </c>
      <c r="I31" s="52">
        <v>65</v>
      </c>
      <c r="J31" s="51">
        <f t="shared" si="2"/>
        <v>0.5355484101464808</v>
      </c>
      <c r="K31" s="52">
        <v>139.95</v>
      </c>
      <c r="L31" s="52">
        <f t="shared" si="3"/>
        <v>125.955</v>
      </c>
      <c r="M31" s="85"/>
      <c r="N31" s="52">
        <f>M31*E31</f>
        <v>0</v>
      </c>
    </row>
    <row r="32" spans="1:14" ht="19.5" customHeight="1">
      <c r="A32" s="53" t="s">
        <v>69</v>
      </c>
      <c r="B32" s="53" t="s">
        <v>70</v>
      </c>
      <c r="C32" s="66">
        <v>641986991038</v>
      </c>
      <c r="D32" s="67" t="s">
        <v>62</v>
      </c>
      <c r="E32" s="48">
        <f t="shared" si="4"/>
        <v>55.25</v>
      </c>
      <c r="F32" s="49">
        <f t="shared" si="0"/>
        <v>0.6052161486245087</v>
      </c>
      <c r="G32" s="50">
        <f t="shared" si="5"/>
        <v>58.5</v>
      </c>
      <c r="H32" s="51">
        <f t="shared" si="1"/>
        <v>0.5819935691318328</v>
      </c>
      <c r="I32" s="52">
        <v>65</v>
      </c>
      <c r="J32" s="51">
        <f t="shared" si="2"/>
        <v>0.5355484101464808</v>
      </c>
      <c r="K32" s="52">
        <v>139.95</v>
      </c>
      <c r="L32" s="52">
        <f t="shared" si="3"/>
        <v>125.955</v>
      </c>
      <c r="M32" s="85"/>
      <c r="N32" s="52">
        <f>M32*E32</f>
        <v>0</v>
      </c>
    </row>
    <row r="33" spans="1:14" ht="19.5" customHeight="1">
      <c r="A33" s="53" t="s">
        <v>71</v>
      </c>
      <c r="B33" s="53" t="s">
        <v>72</v>
      </c>
      <c r="C33" s="66">
        <v>641986991052</v>
      </c>
      <c r="D33" s="67" t="s">
        <v>65</v>
      </c>
      <c r="E33" s="48">
        <f t="shared" si="4"/>
        <v>55.25</v>
      </c>
      <c r="F33" s="49">
        <f t="shared" si="0"/>
        <v>0.6052161486245087</v>
      </c>
      <c r="G33" s="50">
        <f t="shared" si="5"/>
        <v>58.5</v>
      </c>
      <c r="H33" s="51">
        <f t="shared" si="1"/>
        <v>0.5819935691318328</v>
      </c>
      <c r="I33" s="52">
        <v>65</v>
      </c>
      <c r="J33" s="51">
        <f t="shared" si="2"/>
        <v>0.5355484101464808</v>
      </c>
      <c r="K33" s="52">
        <v>139.95</v>
      </c>
      <c r="L33" s="52">
        <f t="shared" si="3"/>
        <v>125.955</v>
      </c>
      <c r="M33" s="85"/>
      <c r="N33" s="52">
        <f>M33*E33</f>
        <v>0</v>
      </c>
    </row>
    <row r="34" spans="1:14" ht="15" customHeight="1">
      <c r="A34" s="55"/>
      <c r="B34" s="55"/>
      <c r="C34" s="68"/>
      <c r="D34" s="57"/>
      <c r="E34" s="48"/>
      <c r="F34" s="49"/>
      <c r="G34" s="59"/>
      <c r="H34" s="49"/>
      <c r="I34" s="48"/>
      <c r="J34" s="49"/>
      <c r="K34" s="48"/>
      <c r="L34" s="48"/>
      <c r="M34" s="60" t="s">
        <v>66</v>
      </c>
      <c r="N34" s="55"/>
    </row>
    <row r="35" spans="1:14" ht="19.5" customHeight="1">
      <c r="A35" s="53" t="s">
        <v>73</v>
      </c>
      <c r="B35" s="53" t="s">
        <v>74</v>
      </c>
      <c r="C35" s="66">
        <v>641986991007</v>
      </c>
      <c r="D35" s="67" t="s">
        <v>59</v>
      </c>
      <c r="E35" s="48">
        <f t="shared" si="4"/>
        <v>51</v>
      </c>
      <c r="F35" s="49">
        <f t="shared" si="0"/>
        <v>0.6075413620623317</v>
      </c>
      <c r="G35" s="50">
        <f t="shared" si="5"/>
        <v>54</v>
      </c>
      <c r="H35" s="51">
        <f t="shared" si="1"/>
        <v>0.5844555598307041</v>
      </c>
      <c r="I35" s="52">
        <v>60</v>
      </c>
      <c r="J35" s="51">
        <f t="shared" si="2"/>
        <v>0.538283955367449</v>
      </c>
      <c r="K35" s="52">
        <v>129.95</v>
      </c>
      <c r="L35" s="52">
        <f t="shared" si="3"/>
        <v>116.955</v>
      </c>
      <c r="M35" s="85"/>
      <c r="N35" s="52">
        <f>M35*E35</f>
        <v>0</v>
      </c>
    </row>
    <row r="36" spans="1:14" ht="19.5" customHeight="1">
      <c r="A36" s="53" t="s">
        <v>75</v>
      </c>
      <c r="B36" s="53" t="s">
        <v>76</v>
      </c>
      <c r="C36" s="66">
        <v>641986991014</v>
      </c>
      <c r="D36" s="67" t="s">
        <v>62</v>
      </c>
      <c r="E36" s="48">
        <f t="shared" si="4"/>
        <v>51</v>
      </c>
      <c r="F36" s="49">
        <f t="shared" si="0"/>
        <v>0.6075413620623317</v>
      </c>
      <c r="G36" s="50">
        <f t="shared" si="5"/>
        <v>54</v>
      </c>
      <c r="H36" s="51">
        <f t="shared" si="1"/>
        <v>0.5844555598307041</v>
      </c>
      <c r="I36" s="52">
        <v>60</v>
      </c>
      <c r="J36" s="51">
        <f t="shared" si="2"/>
        <v>0.538283955367449</v>
      </c>
      <c r="K36" s="52">
        <v>129.95</v>
      </c>
      <c r="L36" s="52">
        <f t="shared" si="3"/>
        <v>116.955</v>
      </c>
      <c r="M36" s="85"/>
      <c r="N36" s="52">
        <f>M36*E36</f>
        <v>0</v>
      </c>
    </row>
    <row r="37" spans="1:14" ht="19.5" customHeight="1">
      <c r="A37" s="53" t="s">
        <v>77</v>
      </c>
      <c r="B37" s="53" t="s">
        <v>78</v>
      </c>
      <c r="C37" s="66">
        <v>641986991045</v>
      </c>
      <c r="D37" s="67" t="s">
        <v>65</v>
      </c>
      <c r="E37" s="48">
        <f t="shared" si="4"/>
        <v>51</v>
      </c>
      <c r="F37" s="49">
        <f t="shared" si="0"/>
        <v>0.6075413620623317</v>
      </c>
      <c r="G37" s="50">
        <f t="shared" si="5"/>
        <v>54</v>
      </c>
      <c r="H37" s="51">
        <f t="shared" si="1"/>
        <v>0.5844555598307041</v>
      </c>
      <c r="I37" s="52">
        <v>60</v>
      </c>
      <c r="J37" s="51">
        <f t="shared" si="2"/>
        <v>0.538283955367449</v>
      </c>
      <c r="K37" s="52">
        <v>129.95</v>
      </c>
      <c r="L37" s="52">
        <f t="shared" si="3"/>
        <v>116.955</v>
      </c>
      <c r="M37" s="85"/>
      <c r="N37" s="52">
        <f>M37*E37</f>
        <v>0</v>
      </c>
    </row>
    <row r="38" spans="1:14" ht="19.5" customHeight="1">
      <c r="A38" s="36" t="s">
        <v>22</v>
      </c>
      <c r="B38" s="36" t="s">
        <v>23</v>
      </c>
      <c r="C38" s="36" t="s">
        <v>24</v>
      </c>
      <c r="D38" s="36" t="s">
        <v>25</v>
      </c>
      <c r="E38" s="37" t="s">
        <v>135</v>
      </c>
      <c r="F38" s="37" t="s">
        <v>136</v>
      </c>
      <c r="G38" s="36" t="s">
        <v>26</v>
      </c>
      <c r="H38" s="36" t="s">
        <v>27</v>
      </c>
      <c r="I38" s="36" t="s">
        <v>28</v>
      </c>
      <c r="J38" s="36" t="s">
        <v>27</v>
      </c>
      <c r="K38" s="36" t="s">
        <v>29</v>
      </c>
      <c r="L38" s="36" t="s">
        <v>30</v>
      </c>
      <c r="M38" s="36" t="s">
        <v>141</v>
      </c>
      <c r="N38" s="36" t="s">
        <v>31</v>
      </c>
    </row>
    <row r="39" spans="1:14" ht="15" customHeight="1">
      <c r="A39" s="69"/>
      <c r="B39" s="69"/>
      <c r="C39" s="69"/>
      <c r="D39" s="69"/>
      <c r="E39" s="37"/>
      <c r="F39" s="37"/>
      <c r="G39" s="69"/>
      <c r="H39" s="69"/>
      <c r="I39" s="70" t="s">
        <v>143</v>
      </c>
      <c r="J39" s="69"/>
      <c r="K39" s="69"/>
      <c r="L39" s="69"/>
      <c r="M39" s="70" t="s">
        <v>98</v>
      </c>
      <c r="N39" s="69"/>
    </row>
    <row r="40" spans="1:14" ht="19.5" customHeight="1">
      <c r="A40" s="53" t="s">
        <v>79</v>
      </c>
      <c r="B40" s="53" t="s">
        <v>80</v>
      </c>
      <c r="C40" s="66">
        <v>641986995012</v>
      </c>
      <c r="D40" s="67" t="s">
        <v>59</v>
      </c>
      <c r="E40" s="48">
        <f t="shared" si="4"/>
        <v>34</v>
      </c>
      <c r="F40" s="49">
        <f t="shared" si="0"/>
        <v>0.6220122290161201</v>
      </c>
      <c r="G40" s="50">
        <f t="shared" si="5"/>
        <v>36</v>
      </c>
      <c r="H40" s="51">
        <f t="shared" si="1"/>
        <v>0.5997776542523624</v>
      </c>
      <c r="I40" s="52">
        <v>40</v>
      </c>
      <c r="J40" s="51">
        <f t="shared" si="2"/>
        <v>0.5553085047248472</v>
      </c>
      <c r="K40" s="52">
        <v>89.95</v>
      </c>
      <c r="L40" s="52">
        <f t="shared" si="3"/>
        <v>80.955</v>
      </c>
      <c r="M40" s="85"/>
      <c r="N40" s="52">
        <f>M40*E40</f>
        <v>0</v>
      </c>
    </row>
    <row r="41" spans="1:14" ht="19.5" customHeight="1">
      <c r="A41" s="53" t="s">
        <v>81</v>
      </c>
      <c r="B41" s="53" t="s">
        <v>82</v>
      </c>
      <c r="C41" s="66">
        <v>641986995029</v>
      </c>
      <c r="D41" s="67" t="s">
        <v>62</v>
      </c>
      <c r="E41" s="48">
        <f t="shared" si="4"/>
        <v>34</v>
      </c>
      <c r="F41" s="49">
        <f t="shared" si="0"/>
        <v>0.6220122290161201</v>
      </c>
      <c r="G41" s="50">
        <f t="shared" si="5"/>
        <v>36</v>
      </c>
      <c r="H41" s="51">
        <f t="shared" si="1"/>
        <v>0.5997776542523624</v>
      </c>
      <c r="I41" s="52">
        <v>40</v>
      </c>
      <c r="J41" s="51">
        <f t="shared" si="2"/>
        <v>0.5553085047248472</v>
      </c>
      <c r="K41" s="52">
        <v>89.95</v>
      </c>
      <c r="L41" s="52">
        <f t="shared" si="3"/>
        <v>80.955</v>
      </c>
      <c r="M41" s="85"/>
      <c r="N41" s="52">
        <f>M41*E41</f>
        <v>0</v>
      </c>
    </row>
    <row r="42" spans="1:14" ht="19.5" customHeight="1">
      <c r="A42" s="53" t="s">
        <v>83</v>
      </c>
      <c r="B42" s="53" t="s">
        <v>84</v>
      </c>
      <c r="C42" s="66">
        <v>641986995036</v>
      </c>
      <c r="D42" s="67" t="s">
        <v>65</v>
      </c>
      <c r="E42" s="48">
        <f t="shared" si="4"/>
        <v>34</v>
      </c>
      <c r="F42" s="49">
        <f t="shared" si="0"/>
        <v>0.6220122290161201</v>
      </c>
      <c r="G42" s="50">
        <f t="shared" si="5"/>
        <v>36</v>
      </c>
      <c r="H42" s="51">
        <f t="shared" si="1"/>
        <v>0.5997776542523624</v>
      </c>
      <c r="I42" s="52">
        <v>40</v>
      </c>
      <c r="J42" s="51">
        <f t="shared" si="2"/>
        <v>0.5553085047248472</v>
      </c>
      <c r="K42" s="52">
        <v>89.95</v>
      </c>
      <c r="L42" s="52">
        <f t="shared" si="3"/>
        <v>80.955</v>
      </c>
      <c r="M42" s="85"/>
      <c r="N42" s="52">
        <f>M42*E42</f>
        <v>0</v>
      </c>
    </row>
    <row r="43" spans="1:14" ht="15" customHeight="1">
      <c r="A43" s="55"/>
      <c r="B43" s="55"/>
      <c r="C43" s="57"/>
      <c r="D43" s="57"/>
      <c r="E43" s="48"/>
      <c r="F43" s="49"/>
      <c r="G43" s="59"/>
      <c r="H43" s="49"/>
      <c r="I43" s="48"/>
      <c r="J43" s="49"/>
      <c r="K43" s="48"/>
      <c r="L43" s="48"/>
      <c r="M43" s="55"/>
      <c r="N43" s="55"/>
    </row>
    <row r="44" spans="1:14" ht="19.5" customHeight="1">
      <c r="A44" s="40"/>
      <c r="B44" s="38" t="s">
        <v>85</v>
      </c>
      <c r="C44" s="61"/>
      <c r="D44" s="61"/>
      <c r="E44" s="62" t="s">
        <v>55</v>
      </c>
      <c r="F44" s="63"/>
      <c r="G44" s="71"/>
      <c r="H44" s="63"/>
      <c r="I44" s="65"/>
      <c r="J44" s="63"/>
      <c r="K44" s="65"/>
      <c r="L44" s="65"/>
      <c r="M44" s="43" t="s">
        <v>42</v>
      </c>
      <c r="N44" s="40"/>
    </row>
    <row r="45" spans="1:14" ht="19.5" customHeight="1">
      <c r="A45" s="53" t="s">
        <v>86</v>
      </c>
      <c r="B45" s="53" t="s">
        <v>87</v>
      </c>
      <c r="C45" s="66">
        <v>641986993018</v>
      </c>
      <c r="D45" s="67" t="s">
        <v>59</v>
      </c>
      <c r="E45" s="48">
        <f t="shared" si="4"/>
        <v>76.5</v>
      </c>
      <c r="F45" s="49">
        <f t="shared" si="0"/>
        <v>0.6174043510877719</v>
      </c>
      <c r="G45" s="50">
        <f t="shared" si="5"/>
        <v>81</v>
      </c>
      <c r="H45" s="51">
        <f t="shared" si="1"/>
        <v>0.5948987246811702</v>
      </c>
      <c r="I45" s="52">
        <v>90</v>
      </c>
      <c r="J45" s="51">
        <f t="shared" si="2"/>
        <v>0.5498874718679669</v>
      </c>
      <c r="K45" s="52">
        <v>199.95</v>
      </c>
      <c r="L45" s="52">
        <f t="shared" si="3"/>
        <v>179.95499999999998</v>
      </c>
      <c r="M45" s="85"/>
      <c r="N45" s="52">
        <f>M45*E45</f>
        <v>0</v>
      </c>
    </row>
    <row r="46" spans="1:14" ht="19.5" customHeight="1">
      <c r="A46" s="53" t="s">
        <v>88</v>
      </c>
      <c r="B46" s="53" t="s">
        <v>89</v>
      </c>
      <c r="C46" s="66">
        <v>641986993025</v>
      </c>
      <c r="D46" s="67" t="s">
        <v>62</v>
      </c>
      <c r="E46" s="48">
        <f t="shared" si="4"/>
        <v>76.5</v>
      </c>
      <c r="F46" s="49">
        <f t="shared" si="0"/>
        <v>0.6174043510877719</v>
      </c>
      <c r="G46" s="50">
        <f t="shared" si="5"/>
        <v>81</v>
      </c>
      <c r="H46" s="51">
        <f t="shared" si="1"/>
        <v>0.5948987246811702</v>
      </c>
      <c r="I46" s="52">
        <v>90</v>
      </c>
      <c r="J46" s="51">
        <f t="shared" si="2"/>
        <v>0.5498874718679669</v>
      </c>
      <c r="K46" s="52">
        <v>199.95</v>
      </c>
      <c r="L46" s="52">
        <f t="shared" si="3"/>
        <v>179.95499999999998</v>
      </c>
      <c r="M46" s="85"/>
      <c r="N46" s="52">
        <f>M46*E46</f>
        <v>0</v>
      </c>
    </row>
    <row r="47" spans="1:14" ht="19.5" customHeight="1">
      <c r="A47" s="53" t="s">
        <v>90</v>
      </c>
      <c r="B47" s="53" t="s">
        <v>91</v>
      </c>
      <c r="C47" s="66">
        <v>641986993032</v>
      </c>
      <c r="D47" s="67" t="s">
        <v>65</v>
      </c>
      <c r="E47" s="48">
        <f t="shared" si="4"/>
        <v>76.5</v>
      </c>
      <c r="F47" s="49">
        <f t="shared" si="0"/>
        <v>0.6174043510877719</v>
      </c>
      <c r="G47" s="50">
        <f t="shared" si="5"/>
        <v>81</v>
      </c>
      <c r="H47" s="51">
        <f t="shared" si="1"/>
        <v>0.5948987246811702</v>
      </c>
      <c r="I47" s="52">
        <v>90</v>
      </c>
      <c r="J47" s="51">
        <f t="shared" si="2"/>
        <v>0.5498874718679669</v>
      </c>
      <c r="K47" s="52">
        <v>199.95</v>
      </c>
      <c r="L47" s="52">
        <f t="shared" si="3"/>
        <v>179.95499999999998</v>
      </c>
      <c r="M47" s="85"/>
      <c r="N47" s="52">
        <f>M47*E47</f>
        <v>0</v>
      </c>
    </row>
    <row r="48" spans="1:14" ht="15" customHeight="1">
      <c r="A48" s="55"/>
      <c r="B48" s="55"/>
      <c r="C48" s="68"/>
      <c r="D48" s="57"/>
      <c r="E48" s="48"/>
      <c r="F48" s="49"/>
      <c r="G48" s="59"/>
      <c r="H48" s="49"/>
      <c r="I48" s="48"/>
      <c r="J48" s="49"/>
      <c r="K48" s="48"/>
      <c r="L48" s="48"/>
      <c r="M48" s="60" t="s">
        <v>42</v>
      </c>
      <c r="N48" s="55"/>
    </row>
    <row r="49" spans="1:14" ht="19.5" customHeight="1">
      <c r="A49" s="53" t="s">
        <v>92</v>
      </c>
      <c r="B49" s="53" t="s">
        <v>93</v>
      </c>
      <c r="C49" s="66">
        <v>641986994015</v>
      </c>
      <c r="D49" s="67" t="s">
        <v>59</v>
      </c>
      <c r="E49" s="48">
        <f t="shared" si="4"/>
        <v>88.39999999999999</v>
      </c>
      <c r="F49" s="49">
        <f t="shared" si="0"/>
        <v>0.6155686018699719</v>
      </c>
      <c r="G49" s="50">
        <f t="shared" si="5"/>
        <v>93.60000000000001</v>
      </c>
      <c r="H49" s="51">
        <f t="shared" si="1"/>
        <v>0.5929549902152641</v>
      </c>
      <c r="I49" s="52">
        <v>104</v>
      </c>
      <c r="J49" s="51">
        <f t="shared" si="2"/>
        <v>0.5477277669058491</v>
      </c>
      <c r="K49" s="52">
        <v>229.95</v>
      </c>
      <c r="L49" s="52">
        <f t="shared" si="3"/>
        <v>206.95499999999998</v>
      </c>
      <c r="M49" s="85"/>
      <c r="N49" s="52">
        <f>M49*E49</f>
        <v>0</v>
      </c>
    </row>
    <row r="50" spans="1:14" ht="19.5" customHeight="1">
      <c r="A50" s="53" t="s">
        <v>94</v>
      </c>
      <c r="B50" s="53" t="s">
        <v>95</v>
      </c>
      <c r="C50" s="66">
        <v>641986994022</v>
      </c>
      <c r="D50" s="67" t="s">
        <v>62</v>
      </c>
      <c r="E50" s="48">
        <f t="shared" si="4"/>
        <v>88.39999999999999</v>
      </c>
      <c r="F50" s="49">
        <f t="shared" si="0"/>
        <v>0.6155686018699719</v>
      </c>
      <c r="G50" s="50">
        <f t="shared" si="5"/>
        <v>93.60000000000001</v>
      </c>
      <c r="H50" s="51">
        <f t="shared" si="1"/>
        <v>0.5929549902152641</v>
      </c>
      <c r="I50" s="52">
        <v>104</v>
      </c>
      <c r="J50" s="51">
        <f t="shared" si="2"/>
        <v>0.5477277669058491</v>
      </c>
      <c r="K50" s="52">
        <v>229.95</v>
      </c>
      <c r="L50" s="52">
        <f t="shared" si="3"/>
        <v>206.95499999999998</v>
      </c>
      <c r="M50" s="85"/>
      <c r="N50" s="52">
        <f>M50*E50</f>
        <v>0</v>
      </c>
    </row>
    <row r="51" spans="1:14" ht="19.5" customHeight="1">
      <c r="A51" s="53" t="s">
        <v>96</v>
      </c>
      <c r="B51" s="53" t="s">
        <v>97</v>
      </c>
      <c r="C51" s="66">
        <v>641986994039</v>
      </c>
      <c r="D51" s="67" t="s">
        <v>65</v>
      </c>
      <c r="E51" s="48">
        <f t="shared" si="4"/>
        <v>88.39999999999999</v>
      </c>
      <c r="F51" s="49">
        <f t="shared" si="0"/>
        <v>0.6155686018699719</v>
      </c>
      <c r="G51" s="50">
        <f t="shared" si="5"/>
        <v>93.60000000000001</v>
      </c>
      <c r="H51" s="51">
        <f t="shared" si="1"/>
        <v>0.5929549902152641</v>
      </c>
      <c r="I51" s="52">
        <v>104</v>
      </c>
      <c r="J51" s="51">
        <f t="shared" si="2"/>
        <v>0.5477277669058491</v>
      </c>
      <c r="K51" s="52">
        <v>229.95</v>
      </c>
      <c r="L51" s="52">
        <f t="shared" si="3"/>
        <v>206.95499999999998</v>
      </c>
      <c r="M51" s="85"/>
      <c r="N51" s="52">
        <f>M51*E51</f>
        <v>0</v>
      </c>
    </row>
    <row r="52" spans="1:14" ht="15" customHeight="1">
      <c r="A52" s="55"/>
      <c r="B52" s="55"/>
      <c r="C52" s="68"/>
      <c r="D52" s="57"/>
      <c r="E52" s="48"/>
      <c r="F52" s="49"/>
      <c r="G52" s="59"/>
      <c r="H52" s="49"/>
      <c r="I52" s="48"/>
      <c r="J52" s="49"/>
      <c r="K52" s="48"/>
      <c r="L52" s="48"/>
      <c r="M52" s="60" t="s">
        <v>98</v>
      </c>
      <c r="N52" s="55"/>
    </row>
    <row r="53" spans="1:14" ht="19.5" customHeight="1">
      <c r="A53" s="53" t="s">
        <v>99</v>
      </c>
      <c r="B53" s="53" t="s">
        <v>100</v>
      </c>
      <c r="C53" s="66">
        <v>641986996019</v>
      </c>
      <c r="D53" s="67" t="s">
        <v>59</v>
      </c>
      <c r="E53" s="48">
        <f t="shared" si="4"/>
        <v>34</v>
      </c>
      <c r="F53" s="49">
        <f t="shared" si="0"/>
        <v>0.6220122290161201</v>
      </c>
      <c r="G53" s="50">
        <f t="shared" si="5"/>
        <v>36</v>
      </c>
      <c r="H53" s="51">
        <f t="shared" si="1"/>
        <v>0.5997776542523624</v>
      </c>
      <c r="I53" s="52">
        <v>40</v>
      </c>
      <c r="J53" s="51">
        <f t="shared" si="2"/>
        <v>0.5553085047248472</v>
      </c>
      <c r="K53" s="52">
        <v>89.95</v>
      </c>
      <c r="L53" s="52">
        <f t="shared" si="3"/>
        <v>80.955</v>
      </c>
      <c r="M53" s="85"/>
      <c r="N53" s="52">
        <f>M53*E53</f>
        <v>0</v>
      </c>
    </row>
    <row r="54" spans="1:14" ht="19.5" customHeight="1">
      <c r="A54" s="53" t="s">
        <v>101</v>
      </c>
      <c r="B54" s="53" t="s">
        <v>102</v>
      </c>
      <c r="C54" s="66">
        <v>641986996026</v>
      </c>
      <c r="D54" s="67" t="s">
        <v>62</v>
      </c>
      <c r="E54" s="48">
        <f t="shared" si="4"/>
        <v>34</v>
      </c>
      <c r="F54" s="49">
        <f t="shared" si="0"/>
        <v>0.6220122290161201</v>
      </c>
      <c r="G54" s="50">
        <f t="shared" si="5"/>
        <v>36</v>
      </c>
      <c r="H54" s="51">
        <f t="shared" si="1"/>
        <v>0.5997776542523624</v>
      </c>
      <c r="I54" s="52">
        <v>40</v>
      </c>
      <c r="J54" s="51">
        <f t="shared" si="2"/>
        <v>0.5553085047248472</v>
      </c>
      <c r="K54" s="52">
        <v>89.95</v>
      </c>
      <c r="L54" s="52">
        <f t="shared" si="3"/>
        <v>80.955</v>
      </c>
      <c r="M54" s="85"/>
      <c r="N54" s="52">
        <f>M54*E54</f>
        <v>0</v>
      </c>
    </row>
    <row r="55" spans="1:14" ht="19.5" customHeight="1">
      <c r="A55" s="53" t="s">
        <v>103</v>
      </c>
      <c r="B55" s="53" t="s">
        <v>104</v>
      </c>
      <c r="C55" s="66">
        <v>641986996033</v>
      </c>
      <c r="D55" s="67" t="s">
        <v>65</v>
      </c>
      <c r="E55" s="48">
        <f t="shared" si="4"/>
        <v>34</v>
      </c>
      <c r="F55" s="49">
        <f t="shared" si="0"/>
        <v>0.6220122290161201</v>
      </c>
      <c r="G55" s="50">
        <f t="shared" si="5"/>
        <v>36</v>
      </c>
      <c r="H55" s="51">
        <f t="shared" si="1"/>
        <v>0.5997776542523624</v>
      </c>
      <c r="I55" s="52">
        <v>40</v>
      </c>
      <c r="J55" s="51">
        <f t="shared" si="2"/>
        <v>0.5553085047248472</v>
      </c>
      <c r="K55" s="52">
        <v>89.95</v>
      </c>
      <c r="L55" s="52">
        <f t="shared" si="3"/>
        <v>80.955</v>
      </c>
      <c r="M55" s="85"/>
      <c r="N55" s="52">
        <f>M55*E55</f>
        <v>0</v>
      </c>
    </row>
    <row r="56" spans="1:14" ht="15" customHeight="1">
      <c r="A56" s="55"/>
      <c r="B56" s="55"/>
      <c r="C56" s="55"/>
      <c r="D56" s="55"/>
      <c r="E56" s="72"/>
      <c r="F56" s="73"/>
      <c r="G56" s="55"/>
      <c r="H56" s="55"/>
      <c r="I56" s="72"/>
      <c r="J56" s="55"/>
      <c r="K56" s="72"/>
      <c r="L56" s="72"/>
      <c r="M56" s="55"/>
      <c r="N56" s="55"/>
    </row>
    <row r="57" spans="1:14" ht="19.5" customHeight="1">
      <c r="A57" s="74"/>
      <c r="B57" s="38" t="s">
        <v>105</v>
      </c>
      <c r="C57" s="75"/>
      <c r="D57" s="61"/>
      <c r="E57" s="62" t="s">
        <v>33</v>
      </c>
      <c r="F57" s="63"/>
      <c r="G57" s="71"/>
      <c r="H57" s="63"/>
      <c r="I57" s="65"/>
      <c r="J57" s="63"/>
      <c r="K57" s="65"/>
      <c r="L57" s="65"/>
      <c r="M57" s="40"/>
      <c r="N57" s="40"/>
    </row>
    <row r="58" spans="1:14" ht="19.5" customHeight="1">
      <c r="A58" s="76" t="s">
        <v>106</v>
      </c>
      <c r="B58" s="45" t="s">
        <v>107</v>
      </c>
      <c r="C58" s="66">
        <v>641986999515</v>
      </c>
      <c r="D58" s="77" t="s">
        <v>38</v>
      </c>
      <c r="E58" s="48">
        <f>I58*0.8</f>
        <v>7.96</v>
      </c>
      <c r="F58" s="49">
        <f aca="true" t="shared" si="6" ref="F58:F66">(K58-E58)/K58</f>
        <v>0.6010025062656641</v>
      </c>
      <c r="G58" s="50">
        <v>8.95</v>
      </c>
      <c r="H58" s="51">
        <f aca="true" t="shared" si="7" ref="H58:H66">(K58-G58)/K58</f>
        <v>0.5513784461152882</v>
      </c>
      <c r="I58" s="52">
        <v>9.95</v>
      </c>
      <c r="J58" s="51">
        <f aca="true" t="shared" si="8" ref="J58:J66">(K58-I58)/K58</f>
        <v>0.5012531328320802</v>
      </c>
      <c r="K58" s="52">
        <v>19.95</v>
      </c>
      <c r="L58" s="52">
        <f aca="true" t="shared" si="9" ref="L58:L66">K58*0.9</f>
        <v>17.955</v>
      </c>
      <c r="M58" s="85"/>
      <c r="N58" s="52">
        <f aca="true" t="shared" si="10" ref="N58:N66">M58*E58</f>
        <v>0</v>
      </c>
    </row>
    <row r="59" spans="1:14" ht="19.5" customHeight="1">
      <c r="A59" s="76" t="s">
        <v>108</v>
      </c>
      <c r="B59" s="45" t="s">
        <v>109</v>
      </c>
      <c r="C59" s="66">
        <v>641986999416</v>
      </c>
      <c r="D59" s="77" t="s">
        <v>38</v>
      </c>
      <c r="E59" s="48">
        <f aca="true" t="shared" si="11" ref="E59:E66">I59*0.8</f>
        <v>6</v>
      </c>
      <c r="F59" s="49">
        <f t="shared" si="6"/>
        <v>0.5986622073578595</v>
      </c>
      <c r="G59" s="50">
        <v>6.75</v>
      </c>
      <c r="H59" s="51">
        <f t="shared" si="7"/>
        <v>0.5484949832775919</v>
      </c>
      <c r="I59" s="52">
        <v>7.5</v>
      </c>
      <c r="J59" s="51">
        <f t="shared" si="8"/>
        <v>0.4983277591973244</v>
      </c>
      <c r="K59" s="52">
        <v>14.95</v>
      </c>
      <c r="L59" s="52">
        <f t="shared" si="9"/>
        <v>13.455</v>
      </c>
      <c r="M59" s="85"/>
      <c r="N59" s="52">
        <f t="shared" si="10"/>
        <v>0</v>
      </c>
    </row>
    <row r="60" spans="1:14" ht="19.5" customHeight="1">
      <c r="A60" s="76" t="s">
        <v>110</v>
      </c>
      <c r="B60" s="45" t="s">
        <v>111</v>
      </c>
      <c r="C60" s="66">
        <v>641986999522</v>
      </c>
      <c r="D60" s="77" t="s">
        <v>38</v>
      </c>
      <c r="E60" s="48">
        <f t="shared" si="11"/>
        <v>4</v>
      </c>
      <c r="F60" s="49">
        <f t="shared" si="6"/>
        <v>0.5979899497487436</v>
      </c>
      <c r="G60" s="50">
        <v>4.5</v>
      </c>
      <c r="H60" s="51">
        <f t="shared" si="7"/>
        <v>0.5477386934673366</v>
      </c>
      <c r="I60" s="52">
        <v>5</v>
      </c>
      <c r="J60" s="51">
        <f t="shared" si="8"/>
        <v>0.49748743718592964</v>
      </c>
      <c r="K60" s="52">
        <v>9.95</v>
      </c>
      <c r="L60" s="52">
        <f t="shared" si="9"/>
        <v>8.955</v>
      </c>
      <c r="M60" s="85"/>
      <c r="N60" s="52">
        <f t="shared" si="10"/>
        <v>0</v>
      </c>
    </row>
    <row r="61" spans="1:14" ht="19.5" customHeight="1">
      <c r="A61" s="76" t="s">
        <v>112</v>
      </c>
      <c r="B61" s="45" t="s">
        <v>113</v>
      </c>
      <c r="C61" s="66">
        <v>641986999539</v>
      </c>
      <c r="D61" s="77" t="s">
        <v>38</v>
      </c>
      <c r="E61" s="48">
        <f t="shared" si="11"/>
        <v>4</v>
      </c>
      <c r="F61" s="49">
        <f t="shared" si="6"/>
        <v>0.5979899497487436</v>
      </c>
      <c r="G61" s="50">
        <v>4.5</v>
      </c>
      <c r="H61" s="51">
        <f t="shared" si="7"/>
        <v>0.5477386934673366</v>
      </c>
      <c r="I61" s="52">
        <v>5</v>
      </c>
      <c r="J61" s="51">
        <f t="shared" si="8"/>
        <v>0.49748743718592964</v>
      </c>
      <c r="K61" s="52">
        <v>9.95</v>
      </c>
      <c r="L61" s="52">
        <f t="shared" si="9"/>
        <v>8.955</v>
      </c>
      <c r="M61" s="85"/>
      <c r="N61" s="52">
        <f t="shared" si="10"/>
        <v>0</v>
      </c>
    </row>
    <row r="62" spans="1:14" ht="19.5" customHeight="1">
      <c r="A62" s="76" t="s">
        <v>114</v>
      </c>
      <c r="B62" s="45" t="s">
        <v>115</v>
      </c>
      <c r="C62" s="66">
        <v>641986999553</v>
      </c>
      <c r="D62" s="77" t="s">
        <v>38</v>
      </c>
      <c r="E62" s="48">
        <f t="shared" si="11"/>
        <v>7.96</v>
      </c>
      <c r="F62" s="49">
        <f t="shared" si="6"/>
        <v>0.6010025062656641</v>
      </c>
      <c r="G62" s="50">
        <v>8.95</v>
      </c>
      <c r="H62" s="51">
        <f t="shared" si="7"/>
        <v>0.5513784461152882</v>
      </c>
      <c r="I62" s="52">
        <v>9.95</v>
      </c>
      <c r="J62" s="51">
        <f t="shared" si="8"/>
        <v>0.5012531328320802</v>
      </c>
      <c r="K62" s="52">
        <v>19.95</v>
      </c>
      <c r="L62" s="52">
        <f t="shared" si="9"/>
        <v>17.955</v>
      </c>
      <c r="M62" s="85"/>
      <c r="N62" s="52">
        <f t="shared" si="10"/>
        <v>0</v>
      </c>
    </row>
    <row r="63" spans="1:14" ht="19.5" customHeight="1">
      <c r="A63" s="76" t="s">
        <v>116</v>
      </c>
      <c r="B63" s="45" t="s">
        <v>117</v>
      </c>
      <c r="C63" s="66">
        <v>641986999560</v>
      </c>
      <c r="D63" s="77" t="s">
        <v>38</v>
      </c>
      <c r="E63" s="48">
        <f t="shared" si="11"/>
        <v>15.96</v>
      </c>
      <c r="F63" s="49">
        <f t="shared" si="6"/>
        <v>0.6005006257822277</v>
      </c>
      <c r="G63" s="50">
        <v>8.95</v>
      </c>
      <c r="H63" s="51">
        <f t="shared" si="7"/>
        <v>0.7759699624530664</v>
      </c>
      <c r="I63" s="52">
        <v>19.95</v>
      </c>
      <c r="J63" s="51">
        <f t="shared" si="8"/>
        <v>0.5006257822277848</v>
      </c>
      <c r="K63" s="52">
        <v>39.95</v>
      </c>
      <c r="L63" s="52">
        <f t="shared" si="9"/>
        <v>35.955000000000005</v>
      </c>
      <c r="M63" s="85"/>
      <c r="N63" s="52">
        <f t="shared" si="10"/>
        <v>0</v>
      </c>
    </row>
    <row r="64" spans="1:14" ht="19.5" customHeight="1">
      <c r="A64" s="76" t="s">
        <v>118</v>
      </c>
      <c r="B64" s="45" t="s">
        <v>119</v>
      </c>
      <c r="C64" s="66">
        <v>641986999577</v>
      </c>
      <c r="D64" s="77" t="s">
        <v>38</v>
      </c>
      <c r="E64" s="48">
        <f t="shared" si="11"/>
        <v>6</v>
      </c>
      <c r="F64" s="49">
        <f t="shared" si="6"/>
        <v>0.5986622073578595</v>
      </c>
      <c r="G64" s="50">
        <v>6.75</v>
      </c>
      <c r="H64" s="51">
        <f t="shared" si="7"/>
        <v>0.5484949832775919</v>
      </c>
      <c r="I64" s="52">
        <v>7.5</v>
      </c>
      <c r="J64" s="51">
        <f t="shared" si="8"/>
        <v>0.4983277591973244</v>
      </c>
      <c r="K64" s="52">
        <v>14.95</v>
      </c>
      <c r="L64" s="52">
        <f t="shared" si="9"/>
        <v>13.455</v>
      </c>
      <c r="M64" s="85"/>
      <c r="N64" s="52">
        <f t="shared" si="10"/>
        <v>0</v>
      </c>
    </row>
    <row r="65" spans="1:14" ht="19.5" customHeight="1">
      <c r="A65" s="76" t="s">
        <v>120</v>
      </c>
      <c r="B65" s="45" t="s">
        <v>138</v>
      </c>
      <c r="C65" s="66">
        <v>641986999584</v>
      </c>
      <c r="D65" s="77" t="s">
        <v>38</v>
      </c>
      <c r="E65" s="48">
        <f t="shared" si="11"/>
        <v>7.96</v>
      </c>
      <c r="F65" s="49">
        <f t="shared" si="6"/>
        <v>0.6010025062656641</v>
      </c>
      <c r="G65" s="50">
        <v>8.95</v>
      </c>
      <c r="H65" s="51">
        <f t="shared" si="7"/>
        <v>0.5513784461152882</v>
      </c>
      <c r="I65" s="52">
        <v>9.95</v>
      </c>
      <c r="J65" s="51">
        <f t="shared" si="8"/>
        <v>0.5012531328320802</v>
      </c>
      <c r="K65" s="52">
        <v>19.95</v>
      </c>
      <c r="L65" s="52">
        <f t="shared" si="9"/>
        <v>17.955</v>
      </c>
      <c r="M65" s="85"/>
      <c r="N65" s="52">
        <f t="shared" si="10"/>
        <v>0</v>
      </c>
    </row>
    <row r="66" spans="1:14" ht="19.5" customHeight="1">
      <c r="A66" s="76" t="s">
        <v>121</v>
      </c>
      <c r="B66" s="45" t="s">
        <v>122</v>
      </c>
      <c r="C66" s="66">
        <v>641986999591</v>
      </c>
      <c r="D66" s="77" t="s">
        <v>38</v>
      </c>
      <c r="E66" s="48">
        <f t="shared" si="11"/>
        <v>2.8000000000000003</v>
      </c>
      <c r="F66" s="49">
        <f t="shared" si="6"/>
        <v>0.5971223021582734</v>
      </c>
      <c r="G66" s="50">
        <v>3.15</v>
      </c>
      <c r="H66" s="51">
        <f t="shared" si="7"/>
        <v>0.5467625899280576</v>
      </c>
      <c r="I66" s="52">
        <v>3.5</v>
      </c>
      <c r="J66" s="51">
        <f t="shared" si="8"/>
        <v>0.49640287769784175</v>
      </c>
      <c r="K66" s="52">
        <v>6.95</v>
      </c>
      <c r="L66" s="52">
        <f t="shared" si="9"/>
        <v>6.255</v>
      </c>
      <c r="M66" s="85"/>
      <c r="N66" s="52">
        <f t="shared" si="10"/>
        <v>0</v>
      </c>
    </row>
    <row r="67" spans="1:14" ht="15.75">
      <c r="A67" s="74"/>
      <c r="B67" s="38" t="s">
        <v>123</v>
      </c>
      <c r="C67" s="75"/>
      <c r="D67" s="61"/>
      <c r="E67" s="65"/>
      <c r="F67" s="63"/>
      <c r="G67" s="71"/>
      <c r="H67" s="63"/>
      <c r="I67" s="65"/>
      <c r="J67" s="63"/>
      <c r="K67" s="65"/>
      <c r="L67" s="65"/>
      <c r="M67" s="40"/>
      <c r="N67" s="40"/>
    </row>
    <row r="68" spans="1:14" ht="19.5" customHeight="1">
      <c r="A68" s="76" t="s">
        <v>124</v>
      </c>
      <c r="B68" s="45" t="s">
        <v>125</v>
      </c>
      <c r="C68" s="66">
        <v>641986999515</v>
      </c>
      <c r="D68" s="77" t="s">
        <v>38</v>
      </c>
      <c r="E68" s="48">
        <v>200</v>
      </c>
      <c r="F68" s="49" t="e">
        <f>(K68-E68)/K68</f>
        <v>#VALUE!</v>
      </c>
      <c r="G68" s="50">
        <v>8.95</v>
      </c>
      <c r="H68" s="51" t="e">
        <f>(K68-G68)/K68</f>
        <v>#VALUE!</v>
      </c>
      <c r="I68" s="52">
        <v>300</v>
      </c>
      <c r="J68" s="51" t="e">
        <f>(K68-I68)/K68</f>
        <v>#VALUE!</v>
      </c>
      <c r="K68" s="52" t="s">
        <v>139</v>
      </c>
      <c r="L68" s="52" t="s">
        <v>139</v>
      </c>
      <c r="M68" s="85"/>
      <c r="N68" s="52">
        <f>M68*E68</f>
        <v>0</v>
      </c>
    </row>
    <row r="69" spans="1:14" ht="19.5" customHeight="1">
      <c r="A69" s="76" t="s">
        <v>126</v>
      </c>
      <c r="B69" s="45" t="s">
        <v>140</v>
      </c>
      <c r="C69" s="66">
        <v>641986999416</v>
      </c>
      <c r="D69" s="77" t="s">
        <v>38</v>
      </c>
      <c r="E69" s="48">
        <v>529.95</v>
      </c>
      <c r="F69" s="49">
        <f>(K69-E69)/K69</f>
        <v>0.606146185574672</v>
      </c>
      <c r="G69" s="50">
        <v>6.75</v>
      </c>
      <c r="H69" s="51">
        <f>(K69-G69)/K69</f>
        <v>0.9949834640109992</v>
      </c>
      <c r="I69" s="52">
        <v>649.95</v>
      </c>
      <c r="J69" s="51">
        <f>(K69-I69)/K69</f>
        <v>0.5169633235479915</v>
      </c>
      <c r="K69" s="52">
        <v>1345.55</v>
      </c>
      <c r="L69" s="52" t="s">
        <v>139</v>
      </c>
      <c r="M69" s="85"/>
      <c r="N69" s="52">
        <f>M69*E69</f>
        <v>0</v>
      </c>
    </row>
    <row r="70" spans="1:14" s="25" customFormat="1" ht="4.5" customHeight="1">
      <c r="A70" s="78"/>
      <c r="B70" s="78"/>
      <c r="C70" s="78"/>
      <c r="D70" s="78"/>
      <c r="E70" s="78"/>
      <c r="F70" s="78"/>
      <c r="G70" s="22"/>
      <c r="H70" s="26"/>
      <c r="I70" s="78"/>
      <c r="J70" s="78"/>
      <c r="K70" s="78"/>
      <c r="L70" s="78"/>
      <c r="M70" s="78"/>
      <c r="N70" s="78"/>
    </row>
    <row r="71" spans="1:14" s="21" customFormat="1" ht="19.5" customHeight="1" thickBot="1">
      <c r="A71" s="86" t="s">
        <v>127</v>
      </c>
      <c r="B71" s="87"/>
      <c r="C71" s="87"/>
      <c r="D71" s="87"/>
      <c r="E71" s="87"/>
      <c r="F71" s="87"/>
      <c r="G71" s="87"/>
      <c r="H71" s="87"/>
      <c r="I71" s="87"/>
      <c r="J71" s="87"/>
      <c r="K71" s="88"/>
      <c r="L71" s="79"/>
      <c r="M71" s="79"/>
      <c r="N71" s="79"/>
    </row>
    <row r="72" spans="1:14" ht="19.5" customHeight="1" thickBot="1">
      <c r="A72" s="89" t="s">
        <v>145</v>
      </c>
      <c r="B72" s="90"/>
      <c r="C72" s="90"/>
      <c r="D72" s="90"/>
      <c r="E72" s="90"/>
      <c r="F72" s="90"/>
      <c r="G72" s="90"/>
      <c r="H72" s="90"/>
      <c r="I72" s="90"/>
      <c r="J72" s="90"/>
      <c r="K72" s="91"/>
      <c r="L72" s="80"/>
      <c r="M72" s="81" t="s">
        <v>31</v>
      </c>
      <c r="N72" s="82">
        <f>SUM(N68:N69,N58:N66,N53:N55,N49:N51,N45:N47,N40:N42,N35:N37,N31:N33,N27:N29,N23:N24,N20:N21,N17:N18)</f>
        <v>0</v>
      </c>
    </row>
    <row r="73" spans="1:14" ht="19.5" customHeight="1">
      <c r="A73" s="92" t="s">
        <v>137</v>
      </c>
      <c r="B73" s="93"/>
      <c r="C73" s="93"/>
      <c r="D73" s="93"/>
      <c r="E73" s="93"/>
      <c r="F73" s="93"/>
      <c r="G73" s="93"/>
      <c r="H73" s="93"/>
      <c r="I73" s="93"/>
      <c r="J73" s="93"/>
      <c r="K73" s="94"/>
      <c r="L73" s="83"/>
      <c r="M73" s="83"/>
      <c r="N73" s="83"/>
    </row>
    <row r="74" spans="1:14" ht="15" customHeight="1">
      <c r="A74" s="27" t="s">
        <v>144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 customHeight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7"/>
    </row>
    <row r="76" spans="1:14" ht="15" customHeight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100"/>
    </row>
    <row r="77" spans="1:14" ht="15" customHeight="1">
      <c r="A77" s="28" t="s">
        <v>128</v>
      </c>
      <c r="B77" s="29" t="s">
        <v>129</v>
      </c>
      <c r="C77" s="30"/>
      <c r="D77" s="31" t="s">
        <v>130</v>
      </c>
      <c r="E77" s="84"/>
      <c r="F77" s="84"/>
      <c r="G77" s="84"/>
      <c r="H77" s="84"/>
      <c r="I77" s="84"/>
      <c r="J77" s="84"/>
      <c r="K77" s="84"/>
      <c r="L77" s="32"/>
      <c r="M77" s="29" t="s">
        <v>131</v>
      </c>
      <c r="N77" s="32"/>
    </row>
    <row r="78" spans="1:14" ht="15" customHeight="1">
      <c r="A78" s="32"/>
      <c r="B78" s="29" t="s">
        <v>132</v>
      </c>
      <c r="C78" s="30"/>
      <c r="D78" s="31" t="s">
        <v>133</v>
      </c>
      <c r="E78" s="84"/>
      <c r="F78" s="22"/>
      <c r="G78" s="84"/>
      <c r="H78" s="84"/>
      <c r="I78" s="84"/>
      <c r="J78" s="84"/>
      <c r="K78" s="84"/>
      <c r="L78" s="84"/>
      <c r="M78" s="84"/>
      <c r="N78" s="32"/>
    </row>
    <row r="79" spans="3:6" ht="15" customHeight="1">
      <c r="C79" s="23"/>
      <c r="D79" s="22"/>
      <c r="E79" s="22"/>
      <c r="F79" s="22"/>
    </row>
    <row r="80" spans="5:6" ht="15" customHeight="1">
      <c r="E80" s="22"/>
      <c r="F80" s="22"/>
    </row>
    <row r="81" spans="2:6" ht="15" customHeight="1">
      <c r="B81" s="24"/>
      <c r="C81" s="22"/>
      <c r="D81" s="22"/>
      <c r="E81" s="22"/>
      <c r="F81" s="22"/>
    </row>
    <row r="82" spans="2:6" ht="15" customHeight="1">
      <c r="B82" s="24"/>
      <c r="C82" s="22"/>
      <c r="D82" s="22"/>
      <c r="E82" s="22"/>
      <c r="F82" s="22"/>
    </row>
    <row r="83" ht="19.5" customHeight="1"/>
    <row r="84" ht="19.5" customHeight="1"/>
    <row r="85" ht="19.5" customHeight="1"/>
    <row r="86" ht="19.5" customHeight="1"/>
    <row r="87" ht="19.5" customHeight="1"/>
  </sheetData>
  <sheetProtection password="CAB8" sheet="1" objects="1" scenarios="1"/>
  <protectedRanges>
    <protectedRange sqref="A8:B8 A10:B13 D8:F11 E13:F13 J8:L13" name="Range1"/>
  </protectedRanges>
  <mergeCells count="24">
    <mergeCell ref="L8:N8"/>
    <mergeCell ref="B9:C9"/>
    <mergeCell ref="E9:I9"/>
    <mergeCell ref="L9:N9"/>
    <mergeCell ref="D5:L6"/>
    <mergeCell ref="E1:K4"/>
    <mergeCell ref="B10:C10"/>
    <mergeCell ref="E10:I10"/>
    <mergeCell ref="L10:N10"/>
    <mergeCell ref="B11:C11"/>
    <mergeCell ref="E11:I11"/>
    <mergeCell ref="L11:N11"/>
    <mergeCell ref="B8:C8"/>
    <mergeCell ref="E8:I8"/>
    <mergeCell ref="A71:K71"/>
    <mergeCell ref="A72:K72"/>
    <mergeCell ref="A73:K73"/>
    <mergeCell ref="A75:N76"/>
    <mergeCell ref="B12:C12"/>
    <mergeCell ref="E12:I12"/>
    <mergeCell ref="L12:N12"/>
    <mergeCell ref="B13:C13"/>
    <mergeCell ref="E13:I13"/>
    <mergeCell ref="L13:N13"/>
  </mergeCells>
  <hyperlinks>
    <hyperlink ref="N6" r:id="rId1" display="info@sportube.com"/>
    <hyperlink ref="N7" r:id="rId2" display="www.sportube.com"/>
  </hyperlinks>
  <printOptions/>
  <pageMargins left="0.3" right="0.2" top="0.5" bottom="0.25" header="0" footer="0"/>
  <pageSetup fitToHeight="3" fitToWidth="1" horizontalDpi="600" verticalDpi="600" orientation="landscape" paperSize="192" scale="7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Boyken</dc:creator>
  <cp:keywords/>
  <dc:description/>
  <cp:lastModifiedBy>Thomas Boyken</cp:lastModifiedBy>
  <cp:lastPrinted>2015-01-07T19:50:12Z</cp:lastPrinted>
  <dcterms:created xsi:type="dcterms:W3CDTF">2015-01-07T17:53:02Z</dcterms:created>
  <dcterms:modified xsi:type="dcterms:W3CDTF">2015-01-07T22:44:32Z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